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Приложение 7" sheetId="1" r:id="rId1"/>
  </sheets>
  <definedNames>
    <definedName name="_xlnm._FilterDatabase" localSheetId="0" hidden="1">'Приложение 7'!$A$9:$K$184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<sst xmlns="http://schemas.openxmlformats.org/spreadsheetml/2006/main" count="604" uniqueCount="414">
  <si>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</si>
  <si>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</si>
  <si>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</si>
  <si>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</si>
  <si>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</si>
  <si>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</si>
  <si>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</si>
  <si>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</si>
  <si>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</si>
  <si>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</si>
  <si>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</si>
  <si>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</si>
  <si>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</si>
  <si>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</si>
  <si>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</si>
  <si>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</si>
  <si>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</si>
  <si>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2120000000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</si>
  <si>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</si>
  <si>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</si>
  <si>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</si>
  <si>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</si>
  <si>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</si>
  <si>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</si>
  <si>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</si>
  <si>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</si>
  <si>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</si>
  <si>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</si>
  <si>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</si>
  <si>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</si>
  <si>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</si>
  <si>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</si>
  <si>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</si>
  <si>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</si>
  <si>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</si>
  <si>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</si>
  <si>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</si>
  <si>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</si>
  <si>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</si>
  <si>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2540120070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</si>
  <si>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</si>
  <si>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</si>
  <si>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</si>
  <si>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</si>
  <si>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</si>
  <si>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</si>
  <si>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</si>
  <si>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</si>
  <si>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</si>
  <si>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</si>
  <si>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</si>
  <si>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</si>
  <si>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</si>
  <si>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</si>
  <si>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</si>
  <si>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</si>
  <si>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</si>
  <si>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</si>
  <si>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</si>
  <si>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2190020200</t>
  </si>
  <si>
    <t>2560110030</t>
  </si>
  <si>
    <t>2560170010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</si>
  <si>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</si>
  <si>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</si>
  <si>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</si>
  <si>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</si>
  <si>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</si>
  <si>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</si>
  <si>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>2790040150</t>
  </si>
  <si>
    <t>2110120220</t>
  </si>
  <si>
    <t>2110240160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</si>
  <si>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</si>
  <si>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</si>
  <si>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</si>
  <si>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</si>
  <si>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</si>
  <si>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</si>
  <si>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</si>
  <si>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</si>
  <si>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</si>
  <si>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</si>
  <si>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</si>
  <si>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</si>
  <si>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</si>
  <si>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</si>
  <si>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2720120020</t>
  </si>
  <si>
    <t>2530520060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</si>
  <si>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</si>
  <si>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</si>
  <si>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</si>
  <si>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Мероприятия по землеустройству и землепользованию</t>
  </si>
  <si>
    <t>2790020150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</si>
  <si>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</si>
  <si>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</si>
  <si>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</si>
  <si>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</si>
  <si>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</si>
  <si>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Научно-методические организационно-педагогические мероприятия</t>
  </si>
  <si>
    <t>2510470150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</si>
  <si>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</si>
  <si>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</si>
  <si>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</si>
  <si>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</si>
  <si>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</si>
  <si>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</si>
  <si>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</si>
  <si>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</si>
  <si>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</si>
  <si>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</si>
  <si>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</si>
  <si>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</si>
  <si>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</si>
  <si>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</si>
  <si>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</si>
  <si>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</si>
  <si>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</si>
  <si>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</si>
  <si>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</si>
  <si>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</si>
  <si>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"Участие в государственной подпрограмме "Чистая вода"</t>
  </si>
  <si>
    <t>2110200000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</si>
  <si>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</si>
  <si>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</si>
  <si>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Основное мероприятие "Энергосбережение и повышение энергетической эффективности"</t>
  </si>
  <si>
    <t>21200120130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</si>
  <si>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</si>
  <si>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8.2</t>
  </si>
  <si>
    <t>Подпрограмма "Развитие информационных систем"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</si>
  <si>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</si>
  <si>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</si>
  <si>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</si>
  <si>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</si>
  <si>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</si>
  <si>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</si>
  <si>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</si>
  <si>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</si>
  <si>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</si>
  <si>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</si>
  <si>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</si>
  <si>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</si>
  <si>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</si>
  <si>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</si>
  <si>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</si>
  <si>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</si>
  <si>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</si>
  <si>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</si>
  <si>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</si>
  <si>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</si>
  <si>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</si>
  <si>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</si>
  <si>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</si>
  <si>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</si>
  <si>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</si>
  <si>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</si>
  <si>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</si>
  <si>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</si>
  <si>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</si>
  <si>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</si>
  <si>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</si>
  <si>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</si>
  <si>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</si>
  <si>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</si>
  <si>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</si>
  <si>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</si>
  <si>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</si>
  <si>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</si>
  <si>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</si>
  <si>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</si>
  <si>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</si>
  <si>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</si>
  <si>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</si>
  <si>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</si>
  <si>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</si>
  <si>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</si>
  <si>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</si>
  <si>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</si>
  <si>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</si>
  <si>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</si>
  <si>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</si>
  <si>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</si>
  <si>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</si>
  <si>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</si>
  <si>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</si>
  <si>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Подпрограмма "Одаренные дети Пограничного муниципального района"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</si>
  <si>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</si>
  <si>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</si>
  <si>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</si>
  <si>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</si>
  <si>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</si>
  <si>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</si>
  <si>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</si>
  <si>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</si>
  <si>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</si>
  <si>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</si>
  <si>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</si>
  <si>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</si>
  <si>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</si>
  <si>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</si>
  <si>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</si>
  <si>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</si>
  <si>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</si>
  <si>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</si>
  <si>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</si>
  <si>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</si>
  <si>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</si>
  <si>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</si>
  <si>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>9.3.3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</si>
  <si>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</si>
  <si>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</si>
  <si>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</si>
  <si>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</si>
  <si>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</si>
  <si>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2610300000</t>
  </si>
  <si>
    <t>Мероприятия, направленные на модернизацию дошкольного образования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</si>
  <si>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</si>
  <si>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</si>
  <si>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</si>
  <si>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Основное мероприятие «Укрепление материально-технической базы муниципальных учреждений»</t>
  </si>
  <si>
    <t>2520300000</t>
  </si>
  <si>
    <t>Основное мероприятие «Организация и участие в фестивалях и конкурсах различного уровня»</t>
  </si>
  <si>
    <t>2510300000</t>
  </si>
  <si>
    <t>Расходы, направленные на обеспечение населения сельских поселений услугами ЖКХ</t>
  </si>
  <si>
    <t>2110170010</t>
  </si>
  <si>
    <t>Основное мероприятие "Укрепление материально-технической базы дошкольных образовательных учреждений"</t>
  </si>
  <si>
    <t>Иные межбюджетные трансферты бюджету Пограничного городского поселения на проектирование, строительство объектов системы водоснабжения пгп. Пограничный</t>
  </si>
  <si>
    <t>2690070220</t>
  </si>
  <si>
    <t>Иные межбюджетные трансферты на организацию и содержание мест захоронения в сельских поселениях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</si>
  <si>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</si>
  <si>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</si>
  <si>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Уборка несанкционированных мест захламления отходами</t>
  </si>
  <si>
    <t>2110120230</t>
  </si>
  <si>
    <t>2190092620</t>
  </si>
  <si>
    <t>Субсидии на обеспечение граждан твердым топливом (дровами)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</si>
  <si>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</si>
  <si>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</si>
  <si>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21301М0820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</si>
  <si>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</si>
  <si>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2130100000</t>
  </si>
  <si>
    <t>Основное мероприятие "Создание условий для реализации детьми - сиротами права на обеспечение жилым помещением на территории Пограничного муниципального района"</t>
  </si>
  <si>
    <t>2610392010</t>
  </si>
  <si>
    <t xml:space="preserve"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</si>
  <si>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</si>
  <si>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</si>
  <si>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</si>
  <si>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</si>
  <si>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2620193140</t>
  </si>
  <si>
    <t>Субвенции по обеспечению мер социальной поддержки педагогическим работникам муниципальных образовательных организаций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</si>
  <si>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</si>
  <si>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</si>
  <si>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</si>
  <si>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</si>
  <si>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1.1.1</t>
  </si>
  <si>
    <t>1100000000</t>
  </si>
  <si>
    <t>1100120100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</si>
  <si>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</si>
  <si>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</si>
  <si>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</si>
  <si>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</si>
  <si>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</si>
  <si>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Муниципальная программа  "Развитие муниципальной службы Пограничного муниципального района на 2017-2019 годы 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</si>
  <si>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</si>
  <si>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</si>
  <si>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</si>
  <si>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</si>
  <si>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</si>
  <si>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</si>
  <si>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</si>
  <si>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</si>
  <si>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</si>
  <si>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</si>
  <si>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</si>
  <si>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</si>
  <si>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</si>
  <si>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Развитие материально-технической базы массовой физической культуры и спорта</t>
  </si>
  <si>
    <t>0900120140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</si>
  <si>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</si>
  <si>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</si>
  <si>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</si>
  <si>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</si>
  <si>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</si>
  <si>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</si>
  <si>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</si>
  <si>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</si>
  <si>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Основное мероприятие «Обеспечение безопасности в учреждениях культуры»</t>
  </si>
  <si>
    <t>2510500000</t>
  </si>
  <si>
    <t>Мероприятия, по обеспечению безопасности муниципальных учреждений</t>
  </si>
  <si>
    <t>2520420100</t>
  </si>
  <si>
    <t>Мероприятия по созданию единого библиотечного информационного поля</t>
  </si>
  <si>
    <t>2530220210</t>
  </si>
  <si>
    <t>2530370150</t>
  </si>
  <si>
    <t>2530300000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</si>
  <si>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</si>
  <si>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</si>
  <si>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2570000000</t>
  </si>
  <si>
    <t>Подпрограмма "Реализация государственной национальной политики РФ в Пограничном муниципальном районе"</t>
  </si>
  <si>
    <t>2570120060</t>
  </si>
  <si>
    <t>Основное мероприятие "Укрепление межнациональной и межконфессиональной солидарности среди жителей Пограничного муниципального района"</t>
  </si>
  <si>
    <t>2570100000</t>
  </si>
  <si>
    <t>2560100000</t>
  </si>
  <si>
    <t>Приобретение муниципальными учреждениями особо ценного движимого имущества</t>
  </si>
  <si>
    <t>2610170030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</si>
  <si>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</si>
  <si>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</si>
  <si>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</si>
  <si>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</si>
  <si>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</si>
  <si>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</si>
  <si>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</si>
  <si>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Приложение 7</t>
  </si>
  <si>
    <t>Основное мероприятие «Обеспечение безопасности учреждений дополнительного образования в сфере культуры»</t>
  </si>
  <si>
    <t>2520400000</t>
  </si>
  <si>
    <t>9.5</t>
  </si>
  <si>
    <t>Подпрограмма "Доступная среда"</t>
  </si>
  <si>
    <t>25500000000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</si>
  <si>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</si>
  <si>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2620400000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</si>
  <si>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</si>
  <si>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</si>
  <si>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Основное мероприятие «Военно-патриотическое воспитание детей и молодежи»</t>
  </si>
  <si>
    <t>2630400000</t>
  </si>
  <si>
    <t>Основное мероприятие «Обеспечение безопасности в муниципальных учреждениях дополнительного образования»</t>
  </si>
  <si>
    <t>2630500000</t>
  </si>
  <si>
    <t>2720170150</t>
  </si>
  <si>
    <t>1900154790</t>
  </si>
  <si>
    <t>Проведение мероприятий по восстановлению автомобильных дорог, поврежденных в результате паводка, произошедшего в 2017 году</t>
  </si>
  <si>
    <t>19001S2390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</si>
  <si>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</si>
  <si>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</si>
  <si>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21101S2320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</si>
  <si>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из средств районного бюджета</t>
  </si>
  <si>
    <t>21900S2620</t>
  </si>
  <si>
    <t>Обеспечение граждан твердым топливом (дровами) из средств районного бюджета</t>
  </si>
  <si>
    <t>09001S2190</t>
  </si>
  <si>
    <t xml:space="preserve">Развитие спортивной инфраструктуры, находящейся в муниципальной собственности из средств районного бюджета </t>
  </si>
  <si>
    <t>090P592190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</si>
  <si>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</si>
  <si>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090P592630</t>
  </si>
  <si>
    <t>090P592680</t>
  </si>
  <si>
    <t>Субсидии из краевого бюджета на приобретение ледозаливочной техники (НП)</t>
  </si>
  <si>
    <t>090P5S2190</t>
  </si>
  <si>
    <t>Развитие спортивной инфраструктуры, находящейся в муниципальной собственности из средств районного бюджета (НП)</t>
  </si>
  <si>
    <t>090P5S2630</t>
  </si>
  <si>
    <t>Субсидии на 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краевого бюджета (НП)</t>
  </si>
  <si>
    <t>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районного бюджета (НП)</t>
  </si>
  <si>
    <t>090P5S2680</t>
  </si>
  <si>
    <t>Приобретение ледозаливочной техники из средств районного бюджета (НП)</t>
  </si>
  <si>
    <t>2490070150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</si>
  <si>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</si>
  <si>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</si>
  <si>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26103S2020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</si>
  <si>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районного бюджета</t>
  </si>
  <si>
    <t>26203S2340</t>
  </si>
  <si>
    <t>Субсидии на капитальный ремонт зданий муниципальных общеобразовательных учреждений из средств районного  бюджета</t>
  </si>
  <si>
    <t>262E250970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</si>
  <si>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(НП)</t>
  </si>
  <si>
    <t>25302L5191</t>
  </si>
  <si>
    <t>Комплектование книжных фондов библиотек на условиях софинансирования из средств федерального, краевого, районного бюджетов</t>
  </si>
  <si>
    <t>25302S2540</t>
  </si>
  <si>
    <t>Комплектование книжных фондов и обеспечение информационно-техническим оборудованием библиотек из средств  районного бюджета</t>
  </si>
  <si>
    <t>25104S2050</t>
  </si>
  <si>
    <t>Мероприятия на строительство, реконструкцию, ремонт объектов культуры (в том числе проектно-изыскательские работы) из средств районного бюджета</t>
  </si>
  <si>
    <t>1600123800</t>
  </si>
  <si>
    <t>Мероприятия по предотвращению распространения и ликвидации очагов особо опасных болезней животных, связанных с заболеванием свиней африканской чумой, за счет средств резервного фонда Администрации Приморского края</t>
  </si>
  <si>
    <t>Субсидии на капитальный ремонт и ремонт автомобильных дорог общего пользования населенных пунктов за счет средств районного бюджета Приморского кр</t>
  </si>
  <si>
    <t>9.1.4</t>
  </si>
  <si>
    <t>9.2.3</t>
  </si>
  <si>
    <t>9.2.4</t>
  </si>
  <si>
    <t>9.3.4</t>
  </si>
  <si>
    <r>
      <t>Организаци</t>
    </r>
    <r>
      <rPr>
        <sz val="9"/>
        <rFont val="Times New Roman"/>
        <family val="1"/>
      </rPr>
      <t>я</t>
    </r>
    <r>
      <rPr>
        <sz val="10"/>
        <rFont val="Times New Roman"/>
        <family val="1"/>
      </rPr>
      <t xml:space="preserve"> проведения культурных мероприятий</t>
    </r>
  </si>
  <si>
    <t>11.1</t>
  </si>
  <si>
    <t>8.1</t>
  </si>
  <si>
    <t>8.1.1</t>
  </si>
  <si>
    <t>21301R0820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</si>
  <si>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</t>
  </si>
  <si>
    <t>6.1</t>
  </si>
  <si>
    <t>6.1.2</t>
  </si>
  <si>
    <t>6.2</t>
  </si>
  <si>
    <t>6.2.1</t>
  </si>
  <si>
    <t>6.3</t>
  </si>
  <si>
    <t>6.3.1</t>
  </si>
  <si>
    <t>6.4</t>
  </si>
  <si>
    <t>8.1.2</t>
  </si>
  <si>
    <t>8.1.3</t>
  </si>
  <si>
    <t>8.1.4</t>
  </si>
  <si>
    <t>8.1.5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</si>
  <si>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</si>
  <si>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</si>
  <si>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</si>
  <si>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</si>
  <si>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</si>
  <si>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</si>
  <si>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</si>
  <si>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</si>
  <si>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</si>
  <si>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</si>
  <si>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</si>
  <si>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>8.5</t>
  </si>
  <si>
    <t>8.5.1</t>
  </si>
  <si>
    <t>8.6</t>
  </si>
  <si>
    <t>8.6.1</t>
  </si>
  <si>
    <t>8.6.2</t>
  </si>
  <si>
    <t>8.7</t>
  </si>
  <si>
    <t>8.7.1</t>
  </si>
  <si>
    <t>9.3.5</t>
  </si>
  <si>
    <t>Основное мероприятие «Присмотр и уход за детьми в муниципальных образовательных учреждениях»</t>
  </si>
  <si>
    <t>Проказатели расходов районного бюджета                                                                                                                                                                    по финансовому обеспечению муниципальных программ Пограничного муниципального района за 2019 год</t>
  </si>
  <si>
    <t>2550100000</t>
  </si>
  <si>
    <t>2620000000</t>
  </si>
  <si>
    <t>Утвержденный бюджет 2019 года</t>
  </si>
  <si>
    <t>Кассовое исполнение за 2019 год</t>
  </si>
  <si>
    <t>Процент исполнения к утвержденному бюджету</t>
  </si>
  <si>
    <t>(в рублях)</t>
  </si>
  <si>
    <t>к муниципальному правовому акту                                                                                                                                                                 Пограничного муниципального округа</t>
  </si>
  <si>
    <t>от 06.05.2020 № 6-МПА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</si>
</sst>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center" wrapText="1" shrinkToFit="1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49" fontId="27" fillId="0" borderId="12" xfId="53" applyNumberFormat="1" applyFont="1" applyFill="1" applyBorder="1" applyAlignment="1">
      <alignment horizontal="center" vertical="center" wrapText="1" shrinkToFit="1"/>
      <protection/>
    </xf>
    <xf numFmtId="0" fontId="27" fillId="0" borderId="12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" fontId="27" fillId="0" borderId="11" xfId="0" applyNumberFormat="1" applyFont="1" applyFill="1" applyBorder="1" applyAlignment="1">
      <alignment horizontal="center" vertical="center" shrinkToFit="1"/>
    </xf>
    <xf numFmtId="4" fontId="25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right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0" fontId="29" fillId="0" borderId="0" xfId="0" applyFont="1" applyFill="1" applyAlignment="1">
      <alignment/>
    </xf>
    <xf numFmtId="4" fontId="36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 shrinkToFit="1"/>
    </xf>
    <xf numFmtId="4" fontId="38" fillId="0" borderId="11" xfId="0" applyNumberFormat="1" applyFont="1" applyFill="1" applyBorder="1" applyAlignment="1">
      <alignment horizontal="center" vertical="center" shrinkToFit="1"/>
    </xf>
    <xf numFmtId="4" fontId="36" fillId="24" borderId="11" xfId="0" applyNumberFormat="1" applyFont="1" applyFill="1" applyBorder="1" applyAlignment="1">
      <alignment horizontal="center" vertical="center" shrinkToFit="1"/>
    </xf>
    <xf numFmtId="4" fontId="32" fillId="0" borderId="11" xfId="0" applyNumberFormat="1" applyFont="1" applyFill="1" applyBorder="1" applyAlignment="1">
      <alignment horizontal="right" vertical="top" shrinkToFit="1"/>
    </xf>
    <xf numFmtId="0" fontId="24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center" vertical="center" shrinkToFi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0" fontId="22" fillId="24" borderId="0" xfId="0" applyFont="1" applyFill="1" applyAlignment="1">
      <alignment/>
    </xf>
    <xf numFmtId="0" fontId="2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zoomScalePageLayoutView="0" workbookViewId="0" topLeftCell="A1">
      <selection activeCell="O6" sqref="O6"/>
    </sheetView>
  </sheetViews>
  <sheetFormatPr defaultColWidth="9.00390625" defaultRowHeight="12.75" outlineLevelRow="1"/>
  <cols>
    <col min="1" max="1" width="7.125" style="29" customWidth="1"/>
    <col min="2" max="2" width="66.25390625" style="29" customWidth="1"/>
    <col min="3" max="3" width="7.75390625" style="29" customWidth="1"/>
    <col min="4" max="4" width="12.25390625" style="29" customWidth="1"/>
    <col min="5" max="5" width="13.75390625" style="29" customWidth="1"/>
    <col min="6" max="11" width="0" style="29" hidden="1" customWidth="1"/>
    <col min="12" max="12" width="13.00390625" style="29" customWidth="1"/>
    <col min="13" max="13" width="14.875" style="29" customWidth="1"/>
    <col min="14" max="16384" width="9.125" style="29" customWidth="1"/>
  </cols>
  <sheetData>
    <row r="1" spans="3:13" ht="15.75">
      <c r="C1" s="10"/>
      <c r="D1" s="71"/>
      <c r="E1" s="71"/>
      <c r="L1" s="71" t="s">
        <v>308</v>
      </c>
      <c r="M1" s="71"/>
    </row>
    <row r="2" spans="2:13" ht="30.75" customHeight="1">
      <c r="B2" s="72" t="s">
        <v>412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2:13" ht="15.75">
      <c r="L3" s="74" t="s">
        <v>413</v>
      </c>
      <c r="M3" s="74"/>
    </row>
    <row r="5" spans="3:7" s="10" customFormat="1" ht="16.5" customHeight="1">
      <c r="C5" s="31"/>
      <c r="D5" s="31"/>
      <c r="E5" s="31"/>
      <c r="F5" s="50"/>
      <c r="G5" s="50"/>
    </row>
    <row r="6" spans="2:13" s="10" customFormat="1" ht="48.75" customHeight="1">
      <c r="B6" s="75" t="s">
        <v>405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11" ht="20.25" customHeight="1">
      <c r="B7" s="73"/>
      <c r="C7" s="73"/>
      <c r="D7" s="73"/>
      <c r="E7" s="73"/>
      <c r="F7" s="51"/>
      <c r="G7" s="51"/>
      <c r="H7" s="51"/>
      <c r="I7" s="51"/>
      <c r="J7" s="51"/>
      <c r="K7" s="51"/>
    </row>
    <row r="8" spans="2:13" ht="12.75">
      <c r="B8" s="11"/>
      <c r="C8" s="11"/>
      <c r="D8" s="11"/>
      <c r="E8" s="32"/>
      <c r="F8" s="52"/>
      <c r="G8" s="52"/>
      <c r="H8" s="52"/>
      <c r="I8" s="52"/>
      <c r="J8" s="52"/>
      <c r="K8" s="52"/>
      <c r="M8" s="70" t="s">
        <v>411</v>
      </c>
    </row>
    <row r="9" spans="1:13" ht="55.5" customHeight="1">
      <c r="A9" s="35" t="s">
        <v>103</v>
      </c>
      <c r="B9" s="12" t="s">
        <v>104</v>
      </c>
      <c r="C9" s="12" t="s">
        <v>105</v>
      </c>
      <c r="D9" s="12" t="s">
        <v>0</v>
      </c>
      <c r="E9" s="12" t="s">
        <v>408</v>
      </c>
      <c r="F9" s="53" t="s">
        <v>106</v>
      </c>
      <c r="G9" s="54" t="s">
        <v>106</v>
      </c>
      <c r="H9" s="54" t="s">
        <v>106</v>
      </c>
      <c r="I9" s="54" t="s">
        <v>106</v>
      </c>
      <c r="J9" s="54" t="s">
        <v>106</v>
      </c>
      <c r="K9" s="64" t="s">
        <v>106</v>
      </c>
      <c r="L9" s="65" t="s">
        <v>409</v>
      </c>
      <c r="M9" s="65" t="s">
        <v>410</v>
      </c>
    </row>
    <row r="10" spans="1:13" ht="31.5" customHeight="1" outlineLevel="1">
      <c r="A10" s="36">
        <v>1</v>
      </c>
      <c r="B10" s="17" t="s">
        <v>88</v>
      </c>
      <c r="C10" s="16"/>
      <c r="D10" s="18" t="s">
        <v>52</v>
      </c>
      <c r="E10" s="61">
        <f>E11</f>
        <v>19778395.240000002</v>
      </c>
      <c r="F10" s="61">
        <f aca="true" t="shared" si="0" ref="F10:L10">F11</f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7671813.350000001</v>
      </c>
      <c r="M10" s="68">
        <f>L10/E10*100</f>
        <v>38.7888565118997</v>
      </c>
    </row>
    <row r="11" spans="1:13" ht="28.5" customHeight="1" outlineLevel="1">
      <c r="A11" s="33" t="s">
        <v>251</v>
      </c>
      <c r="B11" s="14" t="s">
        <v>108</v>
      </c>
      <c r="C11" s="15"/>
      <c r="D11" s="15" t="s">
        <v>109</v>
      </c>
      <c r="E11" s="60">
        <f>E12+E13+E14:L14+E15+E16+E17+E18+E19+E20+E21+E22</f>
        <v>19778395.240000002</v>
      </c>
      <c r="F11" s="60">
        <f aca="true" t="shared" si="1" ref="F11:L11">F12+F13+F14:M14+F15+F16+F17+F18+F19+F20+F21+F22</f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7671813.350000001</v>
      </c>
      <c r="M11" s="69">
        <f aca="true" t="shared" si="2" ref="M11:M74">L11/E11*100</f>
        <v>38.7888565118997</v>
      </c>
    </row>
    <row r="12" spans="1:13" ht="20.25" customHeight="1" outlineLevel="1">
      <c r="A12" s="35"/>
      <c r="B12" s="7" t="s">
        <v>7</v>
      </c>
      <c r="C12" s="16" t="s">
        <v>100</v>
      </c>
      <c r="D12" s="16" t="s">
        <v>53</v>
      </c>
      <c r="E12" s="58">
        <v>416256.74</v>
      </c>
      <c r="F12" s="55"/>
      <c r="G12" s="55"/>
      <c r="H12" s="55"/>
      <c r="I12" s="55"/>
      <c r="J12" s="55"/>
      <c r="K12" s="55"/>
      <c r="L12" s="67">
        <v>416256.74</v>
      </c>
      <c r="M12" s="67">
        <f t="shared" si="2"/>
        <v>100</v>
      </c>
    </row>
    <row r="13" spans="1:13" ht="20.25" customHeight="1" outlineLevel="1">
      <c r="A13" s="35"/>
      <c r="B13" s="7" t="s">
        <v>7</v>
      </c>
      <c r="C13" s="16" t="s">
        <v>101</v>
      </c>
      <c r="D13" s="16" t="s">
        <v>53</v>
      </c>
      <c r="E13" s="58">
        <v>514988.26</v>
      </c>
      <c r="F13" s="55"/>
      <c r="G13" s="55"/>
      <c r="H13" s="55"/>
      <c r="I13" s="55"/>
      <c r="J13" s="55"/>
      <c r="K13" s="55"/>
      <c r="L13" s="67">
        <v>514988.26</v>
      </c>
      <c r="M13" s="67">
        <f t="shared" si="2"/>
        <v>100</v>
      </c>
    </row>
    <row r="14" spans="1:13" ht="35.25" customHeight="1" outlineLevel="1">
      <c r="A14" s="35"/>
      <c r="B14" s="8" t="s">
        <v>273</v>
      </c>
      <c r="C14" s="16" t="s">
        <v>101</v>
      </c>
      <c r="D14" s="1" t="s">
        <v>274</v>
      </c>
      <c r="E14" s="58">
        <v>72873</v>
      </c>
      <c r="F14" s="55"/>
      <c r="G14" s="55"/>
      <c r="H14" s="55"/>
      <c r="I14" s="55"/>
      <c r="J14" s="55"/>
      <c r="K14" s="55"/>
      <c r="L14" s="67">
        <v>72873</v>
      </c>
      <c r="M14" s="67">
        <f t="shared" si="2"/>
        <v>100</v>
      </c>
    </row>
    <row r="15" spans="1:13" ht="27.75" customHeight="1" outlineLevel="1">
      <c r="A15" s="35"/>
      <c r="B15" s="8" t="s">
        <v>273</v>
      </c>
      <c r="C15" s="16" t="s">
        <v>100</v>
      </c>
      <c r="D15" s="1" t="s">
        <v>274</v>
      </c>
      <c r="E15" s="58">
        <v>312995.17</v>
      </c>
      <c r="F15" s="55"/>
      <c r="G15" s="55"/>
      <c r="H15" s="55"/>
      <c r="I15" s="55"/>
      <c r="J15" s="55"/>
      <c r="K15" s="55"/>
      <c r="L15" s="67">
        <v>312995.17</v>
      </c>
      <c r="M15" s="67">
        <f t="shared" si="2"/>
        <v>100</v>
      </c>
    </row>
    <row r="16" spans="1:13" ht="27.75" customHeight="1" outlineLevel="1">
      <c r="A16" s="35"/>
      <c r="B16" s="8" t="s">
        <v>335</v>
      </c>
      <c r="C16" s="16" t="s">
        <v>100</v>
      </c>
      <c r="D16" s="1" t="s">
        <v>334</v>
      </c>
      <c r="E16" s="58">
        <v>16192955</v>
      </c>
      <c r="F16" s="55"/>
      <c r="G16" s="55"/>
      <c r="H16" s="55"/>
      <c r="I16" s="55"/>
      <c r="J16" s="55"/>
      <c r="K16" s="55"/>
      <c r="L16" s="67">
        <v>4174501.32</v>
      </c>
      <c r="M16" s="67">
        <f t="shared" si="2"/>
        <v>25.779737669869395</v>
      </c>
    </row>
    <row r="17" spans="1:13" ht="27.75" customHeight="1" outlineLevel="1">
      <c r="A17" s="35"/>
      <c r="B17" s="8" t="s">
        <v>340</v>
      </c>
      <c r="C17" s="16" t="s">
        <v>100</v>
      </c>
      <c r="D17" s="1" t="s">
        <v>339</v>
      </c>
      <c r="E17" s="58">
        <v>124367.88</v>
      </c>
      <c r="F17" s="55"/>
      <c r="G17" s="55"/>
      <c r="H17" s="55"/>
      <c r="I17" s="55"/>
      <c r="J17" s="55"/>
      <c r="K17" s="55"/>
      <c r="L17" s="67">
        <v>42166.68</v>
      </c>
      <c r="M17" s="67">
        <f t="shared" si="2"/>
        <v>33.90479921343035</v>
      </c>
    </row>
    <row r="18" spans="1:13" ht="27.75" customHeight="1" outlineLevel="1">
      <c r="A18" s="35"/>
      <c r="B18" s="8" t="s">
        <v>333</v>
      </c>
      <c r="C18" s="16" t="s">
        <v>100</v>
      </c>
      <c r="D18" s="1" t="s">
        <v>332</v>
      </c>
      <c r="E18" s="58">
        <v>27132.19</v>
      </c>
      <c r="F18" s="55"/>
      <c r="G18" s="55"/>
      <c r="H18" s="55"/>
      <c r="I18" s="55"/>
      <c r="J18" s="55"/>
      <c r="K18" s="55"/>
      <c r="L18" s="67">
        <v>27132.19</v>
      </c>
      <c r="M18" s="67">
        <f t="shared" si="2"/>
        <v>100</v>
      </c>
    </row>
    <row r="19" spans="1:13" ht="42.75" customHeight="1" outlineLevel="1">
      <c r="A19" s="35"/>
      <c r="B19" s="8" t="s">
        <v>342</v>
      </c>
      <c r="C19" s="16" t="s">
        <v>100</v>
      </c>
      <c r="D19" s="1" t="s">
        <v>336</v>
      </c>
      <c r="E19" s="58">
        <v>676560</v>
      </c>
      <c r="F19" s="55"/>
      <c r="G19" s="55"/>
      <c r="H19" s="55"/>
      <c r="I19" s="55"/>
      <c r="J19" s="55"/>
      <c r="K19" s="55"/>
      <c r="L19" s="67">
        <v>676560</v>
      </c>
      <c r="M19" s="67">
        <f t="shared" si="2"/>
        <v>100</v>
      </c>
    </row>
    <row r="20" spans="1:13" ht="42.75" customHeight="1" outlineLevel="1">
      <c r="A20" s="35"/>
      <c r="B20" s="8" t="s">
        <v>343</v>
      </c>
      <c r="C20" s="16" t="s">
        <v>100</v>
      </c>
      <c r="D20" s="1" t="s">
        <v>341</v>
      </c>
      <c r="E20" s="58">
        <v>6840</v>
      </c>
      <c r="F20" s="55"/>
      <c r="G20" s="55"/>
      <c r="H20" s="55"/>
      <c r="I20" s="55"/>
      <c r="J20" s="55"/>
      <c r="K20" s="55"/>
      <c r="L20" s="67">
        <v>6839.99</v>
      </c>
      <c r="M20" s="67">
        <f t="shared" si="2"/>
        <v>99.99985380116959</v>
      </c>
    </row>
    <row r="21" spans="1:13" ht="18.75" customHeight="1" outlineLevel="1">
      <c r="A21" s="35"/>
      <c r="B21" s="8" t="s">
        <v>338</v>
      </c>
      <c r="C21" s="16" t="s">
        <v>100</v>
      </c>
      <c r="D21" s="1" t="s">
        <v>337</v>
      </c>
      <c r="E21" s="58">
        <v>1413225</v>
      </c>
      <c r="F21" s="55"/>
      <c r="G21" s="55"/>
      <c r="H21" s="55"/>
      <c r="I21" s="55"/>
      <c r="J21" s="55"/>
      <c r="K21" s="55"/>
      <c r="L21" s="67">
        <v>1413225</v>
      </c>
      <c r="M21" s="67">
        <f t="shared" si="2"/>
        <v>100</v>
      </c>
    </row>
    <row r="22" spans="1:13" ht="20.25" customHeight="1" outlineLevel="1">
      <c r="A22" s="35"/>
      <c r="B22" s="8" t="s">
        <v>345</v>
      </c>
      <c r="C22" s="16" t="s">
        <v>100</v>
      </c>
      <c r="D22" s="1" t="s">
        <v>344</v>
      </c>
      <c r="E22" s="58">
        <v>20202</v>
      </c>
      <c r="F22" s="55"/>
      <c r="G22" s="55"/>
      <c r="H22" s="55"/>
      <c r="I22" s="55"/>
      <c r="J22" s="55"/>
      <c r="K22" s="55"/>
      <c r="L22" s="67">
        <v>14275</v>
      </c>
      <c r="M22" s="67">
        <f t="shared" si="2"/>
        <v>70.66132066132066</v>
      </c>
    </row>
    <row r="23" spans="1:13" ht="48.75" customHeight="1" outlineLevel="1">
      <c r="A23" s="36">
        <v>2</v>
      </c>
      <c r="B23" s="19" t="s">
        <v>254</v>
      </c>
      <c r="C23" s="18" t="s">
        <v>100</v>
      </c>
      <c r="D23" s="18" t="s">
        <v>252</v>
      </c>
      <c r="E23" s="48">
        <f>E24</f>
        <v>93000</v>
      </c>
      <c r="F23" s="48">
        <f aca="true" t="shared" si="3" ref="F23:L24">F24</f>
        <v>0</v>
      </c>
      <c r="G23" s="48">
        <f t="shared" si="3"/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8">
        <f t="shared" si="3"/>
        <v>0</v>
      </c>
      <c r="L23" s="48">
        <f t="shared" si="3"/>
        <v>82581.53</v>
      </c>
      <c r="M23" s="68">
        <f t="shared" si="2"/>
        <v>88.7973440860215</v>
      </c>
    </row>
    <row r="24" spans="1:13" ht="38.25" customHeight="1" outlineLevel="1">
      <c r="A24" s="33" t="s">
        <v>107</v>
      </c>
      <c r="B24" s="20" t="s">
        <v>256</v>
      </c>
      <c r="C24" s="15" t="s">
        <v>100</v>
      </c>
      <c r="D24" s="15" t="s">
        <v>257</v>
      </c>
      <c r="E24" s="47">
        <f>E25</f>
        <v>93000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82581.53</v>
      </c>
      <c r="M24" s="69">
        <f t="shared" si="2"/>
        <v>88.7973440860215</v>
      </c>
    </row>
    <row r="25" spans="1:13" ht="39.75" customHeight="1" outlineLevel="1">
      <c r="A25" s="35"/>
      <c r="B25" s="8" t="s">
        <v>258</v>
      </c>
      <c r="C25" s="16" t="s">
        <v>100</v>
      </c>
      <c r="D25" s="16" t="s">
        <v>253</v>
      </c>
      <c r="E25" s="5">
        <v>93000</v>
      </c>
      <c r="F25" s="55"/>
      <c r="G25" s="55"/>
      <c r="H25" s="55"/>
      <c r="I25" s="55"/>
      <c r="J25" s="55"/>
      <c r="K25" s="55"/>
      <c r="L25" s="67">
        <v>82581.53</v>
      </c>
      <c r="M25" s="67">
        <f t="shared" si="2"/>
        <v>88.7973440860215</v>
      </c>
    </row>
    <row r="26" spans="1:13" ht="44.25" customHeight="1" outlineLevel="1">
      <c r="A26" s="36">
        <v>3</v>
      </c>
      <c r="B26" s="13" t="s">
        <v>266</v>
      </c>
      <c r="C26" s="18" t="s">
        <v>100</v>
      </c>
      <c r="D26" s="18" t="s">
        <v>267</v>
      </c>
      <c r="E26" s="48">
        <f>E27</f>
        <v>2985547</v>
      </c>
      <c r="F26" s="48">
        <f aca="true" t="shared" si="4" ref="F26:L26">F27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0</v>
      </c>
      <c r="K26" s="48">
        <f t="shared" si="4"/>
        <v>0</v>
      </c>
      <c r="L26" s="48">
        <f t="shared" si="4"/>
        <v>2480475.48</v>
      </c>
      <c r="M26" s="68">
        <f t="shared" si="2"/>
        <v>83.08278114529766</v>
      </c>
    </row>
    <row r="27" spans="1:13" ht="39.75" customHeight="1" outlineLevel="1">
      <c r="A27" s="33" t="s">
        <v>255</v>
      </c>
      <c r="B27" s="20" t="s">
        <v>271</v>
      </c>
      <c r="C27" s="15" t="s">
        <v>100</v>
      </c>
      <c r="D27" s="15" t="s">
        <v>272</v>
      </c>
      <c r="E27" s="47">
        <f>E28+E29</f>
        <v>2985547</v>
      </c>
      <c r="F27" s="47">
        <f aca="true" t="shared" si="5" ref="F27:L27">F28+F29</f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2480475.48</v>
      </c>
      <c r="M27" s="69">
        <f t="shared" si="2"/>
        <v>83.08278114529766</v>
      </c>
    </row>
    <row r="28" spans="1:13" ht="39.75" customHeight="1" outlineLevel="1">
      <c r="A28" s="38"/>
      <c r="B28" s="8" t="s">
        <v>268</v>
      </c>
      <c r="C28" s="16" t="s">
        <v>100</v>
      </c>
      <c r="D28" s="16" t="s">
        <v>269</v>
      </c>
      <c r="E28" s="5">
        <v>1718280</v>
      </c>
      <c r="F28" s="55"/>
      <c r="G28" s="55"/>
      <c r="H28" s="55"/>
      <c r="I28" s="55"/>
      <c r="J28" s="55"/>
      <c r="K28" s="55"/>
      <c r="L28" s="67">
        <v>1213208.48</v>
      </c>
      <c r="M28" s="67">
        <f t="shared" si="2"/>
        <v>70.60598272691297</v>
      </c>
    </row>
    <row r="29" spans="1:13" ht="39.75" customHeight="1" outlineLevel="1">
      <c r="A29" s="38"/>
      <c r="B29" s="8" t="s">
        <v>362</v>
      </c>
      <c r="C29" s="16" t="s">
        <v>100</v>
      </c>
      <c r="D29" s="16" t="s">
        <v>361</v>
      </c>
      <c r="E29" s="5">
        <v>1267267</v>
      </c>
      <c r="F29" s="55"/>
      <c r="G29" s="55"/>
      <c r="H29" s="55"/>
      <c r="I29" s="55"/>
      <c r="J29" s="55"/>
      <c r="K29" s="55"/>
      <c r="L29" s="67">
        <v>1267267</v>
      </c>
      <c r="M29" s="67">
        <f t="shared" si="2"/>
        <v>100</v>
      </c>
    </row>
    <row r="30" spans="1:13" ht="39.75" customHeight="1" outlineLevel="1">
      <c r="A30" s="36">
        <v>4</v>
      </c>
      <c r="B30" s="37" t="s">
        <v>259</v>
      </c>
      <c r="C30" s="18" t="s">
        <v>100</v>
      </c>
      <c r="D30" s="18" t="s">
        <v>260</v>
      </c>
      <c r="E30" s="61">
        <f>E31</f>
        <v>176244</v>
      </c>
      <c r="F30" s="61">
        <f aca="true" t="shared" si="6" ref="F30:L31">F31</f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176244</v>
      </c>
      <c r="M30" s="68">
        <f t="shared" si="2"/>
        <v>100</v>
      </c>
    </row>
    <row r="31" spans="1:13" ht="39.75" customHeight="1" outlineLevel="1">
      <c r="A31" s="33" t="s">
        <v>263</v>
      </c>
      <c r="B31" s="34" t="s">
        <v>264</v>
      </c>
      <c r="C31" s="15" t="s">
        <v>100</v>
      </c>
      <c r="D31" s="15" t="s">
        <v>265</v>
      </c>
      <c r="E31" s="60">
        <f>E32</f>
        <v>176244</v>
      </c>
      <c r="F31" s="60">
        <f t="shared" si="6"/>
        <v>0</v>
      </c>
      <c r="G31" s="60">
        <f t="shared" si="6"/>
        <v>0</v>
      </c>
      <c r="H31" s="60">
        <f t="shared" si="6"/>
        <v>0</v>
      </c>
      <c r="I31" s="60">
        <f t="shared" si="6"/>
        <v>0</v>
      </c>
      <c r="J31" s="60">
        <f t="shared" si="6"/>
        <v>0</v>
      </c>
      <c r="K31" s="60">
        <f t="shared" si="6"/>
        <v>0</v>
      </c>
      <c r="L31" s="60">
        <f t="shared" si="6"/>
        <v>176244</v>
      </c>
      <c r="M31" s="69">
        <f t="shared" si="2"/>
        <v>100</v>
      </c>
    </row>
    <row r="32" spans="1:13" ht="39.75" customHeight="1" outlineLevel="1">
      <c r="A32" s="38"/>
      <c r="B32" s="41" t="s">
        <v>261</v>
      </c>
      <c r="C32" s="16" t="s">
        <v>100</v>
      </c>
      <c r="D32" s="16" t="s">
        <v>262</v>
      </c>
      <c r="E32" s="58">
        <v>176244</v>
      </c>
      <c r="F32" s="55"/>
      <c r="G32" s="55"/>
      <c r="H32" s="55"/>
      <c r="I32" s="55"/>
      <c r="J32" s="55"/>
      <c r="K32" s="55"/>
      <c r="L32" s="67">
        <v>176244</v>
      </c>
      <c r="M32" s="67">
        <f t="shared" si="2"/>
        <v>100</v>
      </c>
    </row>
    <row r="33" spans="1:13" ht="32.25" customHeight="1" outlineLevel="1">
      <c r="A33" s="36">
        <v>5</v>
      </c>
      <c r="B33" s="19" t="s">
        <v>210</v>
      </c>
      <c r="C33" s="18" t="s">
        <v>100</v>
      </c>
      <c r="D33" s="18" t="s">
        <v>13</v>
      </c>
      <c r="E33" s="61">
        <f>E34</f>
        <v>10612559.5</v>
      </c>
      <c r="F33" s="61">
        <f aca="true" t="shared" si="7" ref="F33:L33">F34</f>
        <v>0</v>
      </c>
      <c r="G33" s="61">
        <f t="shared" si="7"/>
        <v>0</v>
      </c>
      <c r="H33" s="61">
        <f t="shared" si="7"/>
        <v>0</v>
      </c>
      <c r="I33" s="61">
        <f t="shared" si="7"/>
        <v>0</v>
      </c>
      <c r="J33" s="61">
        <f t="shared" si="7"/>
        <v>0</v>
      </c>
      <c r="K33" s="61">
        <f t="shared" si="7"/>
        <v>0</v>
      </c>
      <c r="L33" s="61">
        <f t="shared" si="7"/>
        <v>8969453.190000001</v>
      </c>
      <c r="M33" s="68">
        <f t="shared" si="2"/>
        <v>84.51734183445568</v>
      </c>
    </row>
    <row r="34" spans="1:13" ht="32.25" customHeight="1" outlineLevel="1">
      <c r="A34" s="33" t="s">
        <v>270</v>
      </c>
      <c r="B34" s="20" t="s">
        <v>111</v>
      </c>
      <c r="C34" s="15" t="s">
        <v>100</v>
      </c>
      <c r="D34" s="15" t="s">
        <v>112</v>
      </c>
      <c r="E34" s="60">
        <f>E35+E36+E37+E38</f>
        <v>10612559.5</v>
      </c>
      <c r="F34" s="60">
        <f aca="true" t="shared" si="8" ref="F34:L34">F35+F36+F37+F38</f>
        <v>0</v>
      </c>
      <c r="G34" s="60">
        <f t="shared" si="8"/>
        <v>0</v>
      </c>
      <c r="H34" s="60">
        <f t="shared" si="8"/>
        <v>0</v>
      </c>
      <c r="I34" s="60">
        <f t="shared" si="8"/>
        <v>0</v>
      </c>
      <c r="J34" s="60">
        <f t="shared" si="8"/>
        <v>0</v>
      </c>
      <c r="K34" s="60">
        <f t="shared" si="8"/>
        <v>0</v>
      </c>
      <c r="L34" s="60">
        <f t="shared" si="8"/>
        <v>8969453.190000001</v>
      </c>
      <c r="M34" s="69">
        <f t="shared" si="2"/>
        <v>84.51734183445568</v>
      </c>
    </row>
    <row r="35" spans="1:13" ht="18" customHeight="1" outlineLevel="1">
      <c r="A35" s="35"/>
      <c r="B35" s="8" t="s">
        <v>113</v>
      </c>
      <c r="C35" s="16" t="s">
        <v>100</v>
      </c>
      <c r="D35" s="16" t="s">
        <v>14</v>
      </c>
      <c r="E35" s="58">
        <v>3382929.5</v>
      </c>
      <c r="F35" s="55"/>
      <c r="G35" s="55"/>
      <c r="H35" s="55"/>
      <c r="I35" s="55"/>
      <c r="J35" s="55"/>
      <c r="K35" s="55"/>
      <c r="L35" s="67">
        <v>2185243.91</v>
      </c>
      <c r="M35" s="67">
        <f t="shared" si="2"/>
        <v>64.59620012772953</v>
      </c>
    </row>
    <row r="36" spans="1:13" ht="35.25" customHeight="1" outlineLevel="1">
      <c r="A36" s="35"/>
      <c r="B36" s="7" t="s">
        <v>227</v>
      </c>
      <c r="C36" s="16" t="s">
        <v>100</v>
      </c>
      <c r="D36" s="46" t="s">
        <v>228</v>
      </c>
      <c r="E36" s="58">
        <v>5721887.74</v>
      </c>
      <c r="F36" s="55"/>
      <c r="G36" s="55"/>
      <c r="H36" s="55"/>
      <c r="I36" s="55"/>
      <c r="J36" s="55"/>
      <c r="K36" s="55"/>
      <c r="L36" s="67">
        <v>5721328.07</v>
      </c>
      <c r="M36" s="67">
        <f t="shared" si="2"/>
        <v>99.99021878748009</v>
      </c>
    </row>
    <row r="37" spans="1:13" ht="29.25" customHeight="1" outlineLevel="1">
      <c r="A37" s="35"/>
      <c r="B37" s="7" t="s">
        <v>363</v>
      </c>
      <c r="C37" s="16" t="s">
        <v>100</v>
      </c>
      <c r="D37" s="46" t="s">
        <v>325</v>
      </c>
      <c r="E37" s="58">
        <v>502652.26</v>
      </c>
      <c r="F37" s="55"/>
      <c r="G37" s="55"/>
      <c r="H37" s="55"/>
      <c r="I37" s="55"/>
      <c r="J37" s="55"/>
      <c r="K37" s="55"/>
      <c r="L37" s="67">
        <v>57791.21</v>
      </c>
      <c r="M37" s="67">
        <f t="shared" si="2"/>
        <v>11.497254583118755</v>
      </c>
    </row>
    <row r="38" spans="1:13" ht="29.25" customHeight="1" outlineLevel="1">
      <c r="A38" s="35"/>
      <c r="B38" s="7" t="s">
        <v>324</v>
      </c>
      <c r="C38" s="16" t="s">
        <v>100</v>
      </c>
      <c r="D38" s="46" t="s">
        <v>323</v>
      </c>
      <c r="E38" s="58">
        <v>1005090</v>
      </c>
      <c r="F38" s="55"/>
      <c r="G38" s="55"/>
      <c r="H38" s="55"/>
      <c r="I38" s="55"/>
      <c r="J38" s="55"/>
      <c r="K38" s="55"/>
      <c r="L38" s="67">
        <v>1005090</v>
      </c>
      <c r="M38" s="67">
        <f t="shared" si="2"/>
        <v>100</v>
      </c>
    </row>
    <row r="39" spans="1:13" ht="40.5" customHeight="1" outlineLevel="1">
      <c r="A39" s="36">
        <v>6</v>
      </c>
      <c r="B39" s="37" t="s">
        <v>211</v>
      </c>
      <c r="C39" s="18" t="s">
        <v>100</v>
      </c>
      <c r="D39" s="18" t="s">
        <v>15</v>
      </c>
      <c r="E39" s="61">
        <f>E40+E49+E56+E52</f>
        <v>43909496.620000005</v>
      </c>
      <c r="F39" s="61">
        <f aca="true" t="shared" si="9" ref="F39:L39">F40+F49+F56+F52</f>
        <v>0</v>
      </c>
      <c r="G39" s="61">
        <f t="shared" si="9"/>
        <v>0</v>
      </c>
      <c r="H39" s="61">
        <f t="shared" si="9"/>
        <v>0</v>
      </c>
      <c r="I39" s="61">
        <f t="shared" si="9"/>
        <v>0</v>
      </c>
      <c r="J39" s="61">
        <f t="shared" si="9"/>
        <v>0</v>
      </c>
      <c r="K39" s="61">
        <f t="shared" si="9"/>
        <v>0</v>
      </c>
      <c r="L39" s="61">
        <f t="shared" si="9"/>
        <v>34313559.89</v>
      </c>
      <c r="M39" s="68">
        <f t="shared" si="2"/>
        <v>78.14610171224504</v>
      </c>
    </row>
    <row r="40" spans="1:13" ht="32.25" customHeight="1" outlineLevel="1">
      <c r="A40" s="38" t="s">
        <v>374</v>
      </c>
      <c r="B40" s="39" t="s">
        <v>115</v>
      </c>
      <c r="C40" s="16" t="s">
        <v>100</v>
      </c>
      <c r="D40" s="16" t="s">
        <v>16</v>
      </c>
      <c r="E40" s="58">
        <f>E41+E47</f>
        <v>13792132.819999998</v>
      </c>
      <c r="F40" s="58">
        <f aca="true" t="shared" si="10" ref="F40:L40">F41+F47</f>
        <v>0</v>
      </c>
      <c r="G40" s="58">
        <f t="shared" si="10"/>
        <v>0</v>
      </c>
      <c r="H40" s="58">
        <f t="shared" si="10"/>
        <v>0</v>
      </c>
      <c r="I40" s="58">
        <f t="shared" si="10"/>
        <v>0</v>
      </c>
      <c r="J40" s="58">
        <f t="shared" si="10"/>
        <v>0</v>
      </c>
      <c r="K40" s="58">
        <f t="shared" si="10"/>
        <v>0</v>
      </c>
      <c r="L40" s="58">
        <f t="shared" si="10"/>
        <v>12886785.18</v>
      </c>
      <c r="M40" s="67">
        <f t="shared" si="2"/>
        <v>93.43576768136141</v>
      </c>
    </row>
    <row r="41" spans="1:13" ht="27" customHeight="1" outlineLevel="1">
      <c r="A41" s="33" t="s">
        <v>110</v>
      </c>
      <c r="B41" s="34" t="s">
        <v>117</v>
      </c>
      <c r="C41" s="15" t="s">
        <v>100</v>
      </c>
      <c r="D41" s="15" t="s">
        <v>118</v>
      </c>
      <c r="E41" s="60">
        <f>E42+E43+E44+E45+E46</f>
        <v>11831634.559999999</v>
      </c>
      <c r="F41" s="60">
        <f aca="true" t="shared" si="11" ref="F41:L41">F42+F43+F44+F45+F46</f>
        <v>0</v>
      </c>
      <c r="G41" s="60">
        <f t="shared" si="11"/>
        <v>0</v>
      </c>
      <c r="H41" s="60">
        <f t="shared" si="11"/>
        <v>0</v>
      </c>
      <c r="I41" s="60">
        <f t="shared" si="11"/>
        <v>0</v>
      </c>
      <c r="J41" s="60">
        <f t="shared" si="11"/>
        <v>0</v>
      </c>
      <c r="K41" s="60">
        <f t="shared" si="11"/>
        <v>0</v>
      </c>
      <c r="L41" s="60">
        <f t="shared" si="11"/>
        <v>10926286.92</v>
      </c>
      <c r="M41" s="69">
        <f t="shared" si="2"/>
        <v>92.34807637601682</v>
      </c>
    </row>
    <row r="42" spans="1:13" ht="21.75" customHeight="1" outlineLevel="1">
      <c r="A42" s="40"/>
      <c r="B42" s="41" t="s">
        <v>78</v>
      </c>
      <c r="C42" s="16" t="s">
        <v>100</v>
      </c>
      <c r="D42" s="16" t="s">
        <v>69</v>
      </c>
      <c r="E42" s="58">
        <v>3324609</v>
      </c>
      <c r="F42" s="55"/>
      <c r="G42" s="55"/>
      <c r="H42" s="55"/>
      <c r="I42" s="55"/>
      <c r="J42" s="55"/>
      <c r="K42" s="55"/>
      <c r="L42" s="67">
        <v>2691014.16</v>
      </c>
      <c r="M42" s="67">
        <f t="shared" si="2"/>
        <v>80.94227501640043</v>
      </c>
    </row>
    <row r="43" spans="1:13" ht="21.75" customHeight="1" outlineLevel="1">
      <c r="A43" s="40"/>
      <c r="B43" s="41" t="s">
        <v>229</v>
      </c>
      <c r="C43" s="16" t="s">
        <v>100</v>
      </c>
      <c r="D43" s="16" t="s">
        <v>230</v>
      </c>
      <c r="E43" s="58">
        <v>629600</v>
      </c>
      <c r="F43" s="55"/>
      <c r="G43" s="55"/>
      <c r="H43" s="55"/>
      <c r="I43" s="55"/>
      <c r="J43" s="55"/>
      <c r="K43" s="55"/>
      <c r="L43" s="67">
        <v>381304</v>
      </c>
      <c r="M43" s="67">
        <f t="shared" si="2"/>
        <v>60.562897077509525</v>
      </c>
    </row>
    <row r="44" spans="1:13" ht="24.75" customHeight="1" outlineLevel="1">
      <c r="A44" s="40"/>
      <c r="B44" s="7" t="s">
        <v>221</v>
      </c>
      <c r="C44" s="16" t="s">
        <v>100</v>
      </c>
      <c r="D44" s="1" t="s">
        <v>222</v>
      </c>
      <c r="E44" s="58">
        <v>2264600</v>
      </c>
      <c r="F44" s="55"/>
      <c r="G44" s="55"/>
      <c r="H44" s="55"/>
      <c r="I44" s="55"/>
      <c r="J44" s="55"/>
      <c r="K44" s="55"/>
      <c r="L44" s="67">
        <v>2241195.46</v>
      </c>
      <c r="M44" s="67">
        <f t="shared" si="2"/>
        <v>98.96650445994878</v>
      </c>
    </row>
    <row r="45" spans="1:13" ht="44.25" customHeight="1" outlineLevel="1">
      <c r="A45" s="40"/>
      <c r="B45" s="7" t="s">
        <v>327</v>
      </c>
      <c r="C45" s="16" t="s">
        <v>100</v>
      </c>
      <c r="D45" s="1" t="s">
        <v>326</v>
      </c>
      <c r="E45" s="58">
        <v>5556645.56</v>
      </c>
      <c r="F45" s="55"/>
      <c r="G45" s="55"/>
      <c r="H45" s="55"/>
      <c r="I45" s="55"/>
      <c r="J45" s="55"/>
      <c r="K45" s="55"/>
      <c r="L45" s="67">
        <v>5556645.56</v>
      </c>
      <c r="M45" s="67">
        <f t="shared" si="2"/>
        <v>100</v>
      </c>
    </row>
    <row r="46" spans="1:13" ht="44.25" customHeight="1" outlineLevel="1">
      <c r="A46" s="40"/>
      <c r="B46" s="7" t="s">
        <v>329</v>
      </c>
      <c r="C46" s="16" t="s">
        <v>100</v>
      </c>
      <c r="D46" s="1" t="s">
        <v>328</v>
      </c>
      <c r="E46" s="58">
        <v>56180</v>
      </c>
      <c r="F46" s="55"/>
      <c r="G46" s="55"/>
      <c r="H46" s="55"/>
      <c r="I46" s="55"/>
      <c r="J46" s="55"/>
      <c r="K46" s="55"/>
      <c r="L46" s="67">
        <v>56127.74</v>
      </c>
      <c r="M46" s="67">
        <f t="shared" si="2"/>
        <v>99.9069775720897</v>
      </c>
    </row>
    <row r="47" spans="1:13" ht="24.75" customHeight="1" outlineLevel="1">
      <c r="A47" s="33" t="s">
        <v>375</v>
      </c>
      <c r="B47" s="34" t="s">
        <v>119</v>
      </c>
      <c r="C47" s="15" t="s">
        <v>100</v>
      </c>
      <c r="D47" s="15" t="s">
        <v>120</v>
      </c>
      <c r="E47" s="60">
        <f>E48</f>
        <v>1960498.26</v>
      </c>
      <c r="F47" s="60">
        <f aca="true" t="shared" si="12" ref="F47:L47">F48</f>
        <v>0</v>
      </c>
      <c r="G47" s="60">
        <f t="shared" si="12"/>
        <v>0</v>
      </c>
      <c r="H47" s="60">
        <f t="shared" si="12"/>
        <v>0</v>
      </c>
      <c r="I47" s="60">
        <f t="shared" si="12"/>
        <v>0</v>
      </c>
      <c r="J47" s="60">
        <f t="shared" si="12"/>
        <v>0</v>
      </c>
      <c r="K47" s="60">
        <f t="shared" si="12"/>
        <v>0</v>
      </c>
      <c r="L47" s="60">
        <f t="shared" si="12"/>
        <v>1960498.26</v>
      </c>
      <c r="M47" s="69">
        <f t="shared" si="2"/>
        <v>100</v>
      </c>
    </row>
    <row r="48" spans="1:13" ht="38.25" customHeight="1" outlineLevel="1">
      <c r="A48" s="40"/>
      <c r="B48" s="41" t="s">
        <v>224</v>
      </c>
      <c r="C48" s="16" t="s">
        <v>100</v>
      </c>
      <c r="D48" s="16" t="s">
        <v>70</v>
      </c>
      <c r="E48" s="58">
        <v>1960498.26</v>
      </c>
      <c r="F48" s="55"/>
      <c r="G48" s="55"/>
      <c r="H48" s="55"/>
      <c r="I48" s="55"/>
      <c r="J48" s="55"/>
      <c r="K48" s="55"/>
      <c r="L48" s="67">
        <v>1960498.26</v>
      </c>
      <c r="M48" s="67">
        <f t="shared" si="2"/>
        <v>100</v>
      </c>
    </row>
    <row r="49" spans="1:13" ht="35.25" customHeight="1" outlineLevel="1">
      <c r="A49" s="38" t="s">
        <v>376</v>
      </c>
      <c r="B49" s="41" t="s">
        <v>122</v>
      </c>
      <c r="C49" s="16" t="s">
        <v>100</v>
      </c>
      <c r="D49" s="16" t="s">
        <v>17</v>
      </c>
      <c r="E49" s="58">
        <f>E50</f>
        <v>68000</v>
      </c>
      <c r="F49" s="58">
        <f aca="true" t="shared" si="13" ref="F49:L49">F50</f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8">
        <f t="shared" si="13"/>
        <v>68000</v>
      </c>
      <c r="M49" s="67">
        <f t="shared" si="2"/>
        <v>100</v>
      </c>
    </row>
    <row r="50" spans="1:13" ht="33.75" customHeight="1" outlineLevel="1">
      <c r="A50" s="33" t="s">
        <v>377</v>
      </c>
      <c r="B50" s="34" t="s">
        <v>123</v>
      </c>
      <c r="C50" s="15" t="s">
        <v>100</v>
      </c>
      <c r="D50" s="15" t="s">
        <v>195</v>
      </c>
      <c r="E50" s="60">
        <f>E51</f>
        <v>68000</v>
      </c>
      <c r="F50" s="60">
        <f aca="true" t="shared" si="14" ref="F50:L50">F51</f>
        <v>0</v>
      </c>
      <c r="G50" s="60">
        <f t="shared" si="14"/>
        <v>0</v>
      </c>
      <c r="H50" s="60">
        <f t="shared" si="14"/>
        <v>0</v>
      </c>
      <c r="I50" s="60">
        <f t="shared" si="14"/>
        <v>0</v>
      </c>
      <c r="J50" s="60">
        <f t="shared" si="14"/>
        <v>0</v>
      </c>
      <c r="K50" s="60">
        <f t="shared" si="14"/>
        <v>0</v>
      </c>
      <c r="L50" s="60">
        <f t="shared" si="14"/>
        <v>68000</v>
      </c>
      <c r="M50" s="69">
        <f t="shared" si="2"/>
        <v>100</v>
      </c>
    </row>
    <row r="51" spans="1:13" ht="42.75" customHeight="1" outlineLevel="1">
      <c r="A51" s="40"/>
      <c r="B51" s="41" t="s">
        <v>3</v>
      </c>
      <c r="C51" s="16" t="s">
        <v>100</v>
      </c>
      <c r="D51" s="16" t="s">
        <v>124</v>
      </c>
      <c r="E51" s="58">
        <v>68000</v>
      </c>
      <c r="F51" s="55"/>
      <c r="G51" s="55"/>
      <c r="H51" s="55"/>
      <c r="I51" s="55"/>
      <c r="J51" s="55"/>
      <c r="K51" s="55"/>
      <c r="L51" s="67">
        <v>68000</v>
      </c>
      <c r="M51" s="67">
        <f t="shared" si="2"/>
        <v>100</v>
      </c>
    </row>
    <row r="52" spans="1:13" ht="42.75" customHeight="1" outlineLevel="1">
      <c r="A52" s="38" t="s">
        <v>378</v>
      </c>
      <c r="B52" s="2" t="s">
        <v>233</v>
      </c>
      <c r="C52" s="16" t="s">
        <v>100</v>
      </c>
      <c r="D52" s="16" t="s">
        <v>234</v>
      </c>
      <c r="E52" s="58">
        <f>E53</f>
        <v>25565373.8</v>
      </c>
      <c r="F52" s="58">
        <f aca="true" t="shared" si="15" ref="F52:L52">F53</f>
        <v>0</v>
      </c>
      <c r="G52" s="58">
        <f t="shared" si="15"/>
        <v>0</v>
      </c>
      <c r="H52" s="58">
        <f t="shared" si="15"/>
        <v>0</v>
      </c>
      <c r="I52" s="58">
        <f t="shared" si="15"/>
        <v>0</v>
      </c>
      <c r="J52" s="58">
        <f t="shared" si="15"/>
        <v>0</v>
      </c>
      <c r="K52" s="58">
        <f t="shared" si="15"/>
        <v>0</v>
      </c>
      <c r="L52" s="58">
        <f t="shared" si="15"/>
        <v>19739839.27</v>
      </c>
      <c r="M52" s="67">
        <f t="shared" si="2"/>
        <v>77.21318461613888</v>
      </c>
    </row>
    <row r="53" spans="1:13" ht="48.75" customHeight="1" outlineLevel="1">
      <c r="A53" s="33" t="s">
        <v>379</v>
      </c>
      <c r="B53" s="34" t="s">
        <v>238</v>
      </c>
      <c r="C53" s="15" t="s">
        <v>100</v>
      </c>
      <c r="D53" s="15" t="s">
        <v>237</v>
      </c>
      <c r="E53" s="60">
        <f>E55+E54</f>
        <v>25565373.8</v>
      </c>
      <c r="F53" s="60">
        <f aca="true" t="shared" si="16" ref="F53:L53">F55+F54</f>
        <v>0</v>
      </c>
      <c r="G53" s="60">
        <f t="shared" si="16"/>
        <v>0</v>
      </c>
      <c r="H53" s="60">
        <f t="shared" si="16"/>
        <v>0</v>
      </c>
      <c r="I53" s="60">
        <f t="shared" si="16"/>
        <v>0</v>
      </c>
      <c r="J53" s="60">
        <f t="shared" si="16"/>
        <v>0</v>
      </c>
      <c r="K53" s="60">
        <f t="shared" si="16"/>
        <v>0</v>
      </c>
      <c r="L53" s="60">
        <f t="shared" si="16"/>
        <v>19739839.27</v>
      </c>
      <c r="M53" s="69">
        <f t="shared" si="2"/>
        <v>77.21318461613888</v>
      </c>
    </row>
    <row r="54" spans="1:13" ht="48.75" customHeight="1" outlineLevel="1">
      <c r="A54" s="33"/>
      <c r="B54" s="41" t="s">
        <v>373</v>
      </c>
      <c r="C54" s="16" t="s">
        <v>100</v>
      </c>
      <c r="D54" s="16" t="s">
        <v>372</v>
      </c>
      <c r="E54" s="58">
        <v>4608360</v>
      </c>
      <c r="F54" s="55"/>
      <c r="G54" s="55"/>
      <c r="H54" s="55"/>
      <c r="I54" s="55"/>
      <c r="J54" s="55"/>
      <c r="K54" s="55"/>
      <c r="L54" s="67">
        <v>0</v>
      </c>
      <c r="M54" s="67">
        <f t="shared" si="2"/>
        <v>0</v>
      </c>
    </row>
    <row r="55" spans="1:13" ht="48" customHeight="1" outlineLevel="1">
      <c r="A55" s="40"/>
      <c r="B55" s="2" t="s">
        <v>236</v>
      </c>
      <c r="C55" s="16" t="s">
        <v>100</v>
      </c>
      <c r="D55" s="1" t="s">
        <v>235</v>
      </c>
      <c r="E55" s="58">
        <v>20957013.8</v>
      </c>
      <c r="F55" s="55"/>
      <c r="G55" s="55"/>
      <c r="H55" s="55"/>
      <c r="I55" s="55"/>
      <c r="J55" s="55"/>
      <c r="K55" s="55"/>
      <c r="L55" s="67">
        <v>19739839.27</v>
      </c>
      <c r="M55" s="67">
        <f t="shared" si="2"/>
        <v>94.19204214104205</v>
      </c>
    </row>
    <row r="56" spans="1:13" ht="45" customHeight="1" outlineLevel="1">
      <c r="A56" s="38" t="s">
        <v>380</v>
      </c>
      <c r="B56" s="41" t="s">
        <v>125</v>
      </c>
      <c r="C56" s="16" t="s">
        <v>100</v>
      </c>
      <c r="D56" s="16" t="s">
        <v>71</v>
      </c>
      <c r="E56" s="58">
        <f>E57+E58+E59</f>
        <v>4483990</v>
      </c>
      <c r="F56" s="58">
        <f aca="true" t="shared" si="17" ref="F56:L56">F57+F58+F59</f>
        <v>0</v>
      </c>
      <c r="G56" s="58">
        <f t="shared" si="17"/>
        <v>0</v>
      </c>
      <c r="H56" s="58">
        <f t="shared" si="17"/>
        <v>0</v>
      </c>
      <c r="I56" s="58">
        <f t="shared" si="17"/>
        <v>0</v>
      </c>
      <c r="J56" s="58">
        <f t="shared" si="17"/>
        <v>0</v>
      </c>
      <c r="K56" s="58">
        <f t="shared" si="17"/>
        <v>0</v>
      </c>
      <c r="L56" s="58">
        <f t="shared" si="17"/>
        <v>1618935.44</v>
      </c>
      <c r="M56" s="67">
        <f t="shared" si="2"/>
        <v>36.104795951819696</v>
      </c>
    </row>
    <row r="57" spans="1:13" ht="21" customHeight="1" outlineLevel="1">
      <c r="A57" s="38"/>
      <c r="B57" s="6" t="s">
        <v>232</v>
      </c>
      <c r="C57" s="16" t="s">
        <v>100</v>
      </c>
      <c r="D57" s="1" t="s">
        <v>231</v>
      </c>
      <c r="E57" s="58">
        <v>3662000</v>
      </c>
      <c r="F57" s="55"/>
      <c r="G57" s="55"/>
      <c r="H57" s="55"/>
      <c r="I57" s="55"/>
      <c r="J57" s="55"/>
      <c r="K57" s="55"/>
      <c r="L57" s="67">
        <v>861533.08</v>
      </c>
      <c r="M57" s="67">
        <f t="shared" si="2"/>
        <v>23.526299290005458</v>
      </c>
    </row>
    <row r="58" spans="1:13" ht="26.25" customHeight="1" outlineLevel="1">
      <c r="A58" s="38"/>
      <c r="B58" s="6" t="s">
        <v>331</v>
      </c>
      <c r="C58" s="16" t="s">
        <v>100</v>
      </c>
      <c r="D58" s="1" t="s">
        <v>330</v>
      </c>
      <c r="E58" s="58">
        <v>36990</v>
      </c>
      <c r="F58" s="55"/>
      <c r="G58" s="55"/>
      <c r="H58" s="55"/>
      <c r="I58" s="55"/>
      <c r="J58" s="55"/>
      <c r="K58" s="55"/>
      <c r="L58" s="67">
        <v>8702.36</v>
      </c>
      <c r="M58" s="67">
        <f t="shared" si="2"/>
        <v>23.526250337929174</v>
      </c>
    </row>
    <row r="59" spans="1:13" ht="30.75" customHeight="1" outlineLevel="1">
      <c r="A59" s="40"/>
      <c r="B59" s="41" t="s">
        <v>226</v>
      </c>
      <c r="C59" s="16" t="s">
        <v>100</v>
      </c>
      <c r="D59" s="16" t="s">
        <v>59</v>
      </c>
      <c r="E59" s="58">
        <v>785000</v>
      </c>
      <c r="F59" s="55"/>
      <c r="G59" s="55"/>
      <c r="H59" s="55"/>
      <c r="I59" s="55"/>
      <c r="J59" s="55"/>
      <c r="K59" s="55"/>
      <c r="L59" s="67">
        <v>748700</v>
      </c>
      <c r="M59" s="67">
        <f t="shared" si="2"/>
        <v>95.37579617834395</v>
      </c>
    </row>
    <row r="60" spans="1:13" ht="33" customHeight="1" outlineLevel="1">
      <c r="A60" s="36">
        <v>7</v>
      </c>
      <c r="B60" s="13" t="s">
        <v>77</v>
      </c>
      <c r="C60" s="18" t="s">
        <v>100</v>
      </c>
      <c r="D60" s="18" t="s">
        <v>11</v>
      </c>
      <c r="E60" s="61">
        <f>E61+E64</f>
        <v>5401000</v>
      </c>
      <c r="F60" s="61">
        <f aca="true" t="shared" si="18" ref="F60:L60">F61+F64</f>
        <v>0</v>
      </c>
      <c r="G60" s="61">
        <f t="shared" si="18"/>
        <v>0</v>
      </c>
      <c r="H60" s="61">
        <f t="shared" si="18"/>
        <v>0</v>
      </c>
      <c r="I60" s="61">
        <f t="shared" si="18"/>
        <v>0</v>
      </c>
      <c r="J60" s="61">
        <f t="shared" si="18"/>
        <v>0</v>
      </c>
      <c r="K60" s="61">
        <f t="shared" si="18"/>
        <v>0</v>
      </c>
      <c r="L60" s="61">
        <f t="shared" si="18"/>
        <v>5078003.9</v>
      </c>
      <c r="M60" s="68">
        <f t="shared" si="2"/>
        <v>94.01969820403629</v>
      </c>
    </row>
    <row r="61" spans="1:13" ht="20.25" customHeight="1" outlineLevel="1">
      <c r="A61" s="38" t="s">
        <v>114</v>
      </c>
      <c r="B61" s="8" t="s">
        <v>127</v>
      </c>
      <c r="C61" s="16" t="s">
        <v>100</v>
      </c>
      <c r="D61" s="16" t="s">
        <v>54</v>
      </c>
      <c r="E61" s="58">
        <f>E62</f>
        <v>1913000</v>
      </c>
      <c r="F61" s="58">
        <f aca="true" t="shared" si="19" ref="F61:L62">F62</f>
        <v>0</v>
      </c>
      <c r="G61" s="58">
        <f t="shared" si="19"/>
        <v>0</v>
      </c>
      <c r="H61" s="58">
        <f t="shared" si="19"/>
        <v>0</v>
      </c>
      <c r="I61" s="58">
        <f t="shared" si="19"/>
        <v>0</v>
      </c>
      <c r="J61" s="58">
        <f t="shared" si="19"/>
        <v>0</v>
      </c>
      <c r="K61" s="58">
        <f t="shared" si="19"/>
        <v>0</v>
      </c>
      <c r="L61" s="58">
        <f t="shared" si="19"/>
        <v>1590003.9</v>
      </c>
      <c r="M61" s="67">
        <f t="shared" si="2"/>
        <v>83.11572922111866</v>
      </c>
    </row>
    <row r="62" spans="1:13" ht="39.75" customHeight="1" outlineLevel="1">
      <c r="A62" s="33" t="s">
        <v>116</v>
      </c>
      <c r="B62" s="20" t="s">
        <v>128</v>
      </c>
      <c r="C62" s="15" t="s">
        <v>100</v>
      </c>
      <c r="D62" s="15" t="s">
        <v>129</v>
      </c>
      <c r="E62" s="60">
        <f>E63</f>
        <v>1913000</v>
      </c>
      <c r="F62" s="60">
        <f t="shared" si="19"/>
        <v>0</v>
      </c>
      <c r="G62" s="60">
        <f t="shared" si="19"/>
        <v>0</v>
      </c>
      <c r="H62" s="60">
        <f t="shared" si="19"/>
        <v>0</v>
      </c>
      <c r="I62" s="60">
        <f t="shared" si="19"/>
        <v>0</v>
      </c>
      <c r="J62" s="60">
        <f t="shared" si="19"/>
        <v>0</v>
      </c>
      <c r="K62" s="60">
        <f t="shared" si="19"/>
        <v>0</v>
      </c>
      <c r="L62" s="60">
        <f t="shared" si="19"/>
        <v>1590003.9</v>
      </c>
      <c r="M62" s="69">
        <f t="shared" si="2"/>
        <v>83.11572922111866</v>
      </c>
    </row>
    <row r="63" spans="1:13" ht="27.75" customHeight="1" outlineLevel="1">
      <c r="A63" s="35"/>
      <c r="B63" s="8" t="s">
        <v>62</v>
      </c>
      <c r="C63" s="16" t="s">
        <v>100</v>
      </c>
      <c r="D63" s="16" t="s">
        <v>55</v>
      </c>
      <c r="E63" s="58">
        <v>1913000</v>
      </c>
      <c r="F63" s="55"/>
      <c r="G63" s="55"/>
      <c r="H63" s="55"/>
      <c r="I63" s="55"/>
      <c r="J63" s="55"/>
      <c r="K63" s="55"/>
      <c r="L63" s="67">
        <v>1590003.9</v>
      </c>
      <c r="M63" s="67">
        <f t="shared" si="2"/>
        <v>83.11572922111866</v>
      </c>
    </row>
    <row r="64" spans="1:13" ht="29.25" customHeight="1" outlineLevel="1">
      <c r="A64" s="38" t="s">
        <v>121</v>
      </c>
      <c r="B64" s="2" t="s">
        <v>130</v>
      </c>
      <c r="C64" s="16" t="s">
        <v>100</v>
      </c>
      <c r="D64" s="16" t="s">
        <v>83</v>
      </c>
      <c r="E64" s="58">
        <f>E65+E66</f>
        <v>3488000</v>
      </c>
      <c r="F64" s="58">
        <f aca="true" t="shared" si="20" ref="F64:L64">F65+F66</f>
        <v>0</v>
      </c>
      <c r="G64" s="58">
        <f t="shared" si="20"/>
        <v>0</v>
      </c>
      <c r="H64" s="58">
        <f t="shared" si="20"/>
        <v>0</v>
      </c>
      <c r="I64" s="58">
        <f t="shared" si="20"/>
        <v>0</v>
      </c>
      <c r="J64" s="58">
        <f t="shared" si="20"/>
        <v>0</v>
      </c>
      <c r="K64" s="58">
        <f t="shared" si="20"/>
        <v>0</v>
      </c>
      <c r="L64" s="58">
        <f t="shared" si="20"/>
        <v>3488000</v>
      </c>
      <c r="M64" s="67">
        <f t="shared" si="2"/>
        <v>100</v>
      </c>
    </row>
    <row r="65" spans="1:13" ht="27.75" customHeight="1" outlineLevel="1">
      <c r="A65" s="35"/>
      <c r="B65" s="8" t="s">
        <v>8</v>
      </c>
      <c r="C65" s="16" t="s">
        <v>100</v>
      </c>
      <c r="D65" s="16" t="s">
        <v>84</v>
      </c>
      <c r="E65" s="58">
        <v>3103000</v>
      </c>
      <c r="F65" s="55"/>
      <c r="G65" s="55"/>
      <c r="H65" s="55"/>
      <c r="I65" s="55"/>
      <c r="J65" s="55"/>
      <c r="K65" s="55"/>
      <c r="L65" s="67">
        <v>3103000</v>
      </c>
      <c r="M65" s="67">
        <f t="shared" si="2"/>
        <v>100</v>
      </c>
    </row>
    <row r="66" spans="1:13" ht="27.75" customHeight="1" outlineLevel="1">
      <c r="A66" s="35"/>
      <c r="B66" s="8" t="s">
        <v>89</v>
      </c>
      <c r="C66" s="16" t="s">
        <v>100</v>
      </c>
      <c r="D66" s="16" t="s">
        <v>346</v>
      </c>
      <c r="E66" s="58">
        <v>385000</v>
      </c>
      <c r="F66" s="55"/>
      <c r="G66" s="55"/>
      <c r="H66" s="55"/>
      <c r="I66" s="55"/>
      <c r="J66" s="55"/>
      <c r="K66" s="55"/>
      <c r="L66" s="67">
        <v>385000</v>
      </c>
      <c r="M66" s="67">
        <f t="shared" si="2"/>
        <v>100</v>
      </c>
    </row>
    <row r="67" spans="1:13" ht="27.75" customHeight="1" outlineLevel="1">
      <c r="A67" s="36">
        <v>8</v>
      </c>
      <c r="B67" s="37" t="s">
        <v>34</v>
      </c>
      <c r="C67" s="18" t="s">
        <v>102</v>
      </c>
      <c r="D67" s="18" t="s">
        <v>35</v>
      </c>
      <c r="E67" s="61">
        <f>E68+E83+E92+E105+E111+E117+E108</f>
        <v>36406566.54</v>
      </c>
      <c r="F67" s="61">
        <f aca="true" t="shared" si="21" ref="F67:L67">F68+F83+F92+F105+F111+F117+F108</f>
        <v>0</v>
      </c>
      <c r="G67" s="61">
        <f t="shared" si="21"/>
        <v>0</v>
      </c>
      <c r="H67" s="61">
        <f t="shared" si="21"/>
        <v>0</v>
      </c>
      <c r="I67" s="61">
        <f t="shared" si="21"/>
        <v>0</v>
      </c>
      <c r="J67" s="61">
        <f t="shared" si="21"/>
        <v>0</v>
      </c>
      <c r="K67" s="61">
        <f t="shared" si="21"/>
        <v>0</v>
      </c>
      <c r="L67" s="61">
        <f t="shared" si="21"/>
        <v>36205336.63</v>
      </c>
      <c r="M67" s="68">
        <f t="shared" si="2"/>
        <v>99.44727028905925</v>
      </c>
    </row>
    <row r="68" spans="1:13" ht="27.75" customHeight="1" outlineLevel="1">
      <c r="A68" s="38" t="s">
        <v>370</v>
      </c>
      <c r="B68" s="6" t="s">
        <v>43</v>
      </c>
      <c r="C68" s="16" t="s">
        <v>102</v>
      </c>
      <c r="D68" s="16" t="s">
        <v>132</v>
      </c>
      <c r="E68" s="58">
        <f>E69+E73+E77+E75+E81</f>
        <v>8700085.860000001</v>
      </c>
      <c r="F68" s="58">
        <f aca="true" t="shared" si="22" ref="F68:L68">F69+F73+F77+F75+F81</f>
        <v>0</v>
      </c>
      <c r="G68" s="58">
        <f t="shared" si="22"/>
        <v>0</v>
      </c>
      <c r="H68" s="58">
        <f t="shared" si="22"/>
        <v>0</v>
      </c>
      <c r="I68" s="58">
        <f t="shared" si="22"/>
        <v>0</v>
      </c>
      <c r="J68" s="58">
        <f t="shared" si="22"/>
        <v>0</v>
      </c>
      <c r="K68" s="58">
        <f t="shared" si="22"/>
        <v>0</v>
      </c>
      <c r="L68" s="58">
        <f t="shared" si="22"/>
        <v>8500465.55</v>
      </c>
      <c r="M68" s="67">
        <f t="shared" si="2"/>
        <v>97.70553632214383</v>
      </c>
    </row>
    <row r="69" spans="1:13" ht="27.75" customHeight="1" outlineLevel="1">
      <c r="A69" s="33" t="s">
        <v>371</v>
      </c>
      <c r="B69" s="34" t="s">
        <v>134</v>
      </c>
      <c r="C69" s="15" t="s">
        <v>102</v>
      </c>
      <c r="D69" s="15" t="s">
        <v>135</v>
      </c>
      <c r="E69" s="60">
        <f>E70+E71+E72</f>
        <v>6978589</v>
      </c>
      <c r="F69" s="60">
        <f aca="true" t="shared" si="23" ref="F69:L69">F70+F71+F72</f>
        <v>0</v>
      </c>
      <c r="G69" s="60">
        <f t="shared" si="23"/>
        <v>0</v>
      </c>
      <c r="H69" s="60">
        <f t="shared" si="23"/>
        <v>0</v>
      </c>
      <c r="I69" s="60">
        <f t="shared" si="23"/>
        <v>0</v>
      </c>
      <c r="J69" s="60">
        <f t="shared" si="23"/>
        <v>0</v>
      </c>
      <c r="K69" s="60">
        <f t="shared" si="23"/>
        <v>0</v>
      </c>
      <c r="L69" s="60">
        <f t="shared" si="23"/>
        <v>6779009.08</v>
      </c>
      <c r="M69" s="69">
        <f t="shared" si="2"/>
        <v>97.14011070146128</v>
      </c>
    </row>
    <row r="70" spans="1:13" ht="30.75" customHeight="1" outlineLevel="1">
      <c r="A70" s="35"/>
      <c r="B70" s="41" t="s">
        <v>136</v>
      </c>
      <c r="C70" s="16" t="s">
        <v>102</v>
      </c>
      <c r="D70" s="16" t="s">
        <v>58</v>
      </c>
      <c r="E70" s="58">
        <v>737000</v>
      </c>
      <c r="F70" s="55"/>
      <c r="G70" s="55"/>
      <c r="H70" s="55"/>
      <c r="I70" s="55"/>
      <c r="J70" s="55"/>
      <c r="K70" s="55"/>
      <c r="L70" s="67">
        <v>537427.08</v>
      </c>
      <c r="M70" s="67">
        <f t="shared" si="2"/>
        <v>72.92090637720487</v>
      </c>
    </row>
    <row r="71" spans="1:13" ht="27.75" customHeight="1" outlineLevel="1">
      <c r="A71" s="35"/>
      <c r="B71" s="7" t="s">
        <v>44</v>
      </c>
      <c r="C71" s="16" t="s">
        <v>102</v>
      </c>
      <c r="D71" s="16" t="s">
        <v>45</v>
      </c>
      <c r="E71" s="58">
        <v>6213610</v>
      </c>
      <c r="F71" s="55"/>
      <c r="G71" s="55"/>
      <c r="H71" s="55"/>
      <c r="I71" s="55"/>
      <c r="J71" s="55"/>
      <c r="K71" s="55"/>
      <c r="L71" s="67">
        <v>6213603</v>
      </c>
      <c r="M71" s="67">
        <f t="shared" si="2"/>
        <v>99.99988734407212</v>
      </c>
    </row>
    <row r="72" spans="1:13" ht="18" customHeight="1" outlineLevel="1">
      <c r="A72" s="35"/>
      <c r="B72" s="6" t="s">
        <v>279</v>
      </c>
      <c r="C72" s="16" t="s">
        <v>102</v>
      </c>
      <c r="D72" s="16" t="s">
        <v>280</v>
      </c>
      <c r="E72" s="58">
        <v>27979</v>
      </c>
      <c r="F72" s="55"/>
      <c r="G72" s="55"/>
      <c r="H72" s="55"/>
      <c r="I72" s="55"/>
      <c r="J72" s="55"/>
      <c r="K72" s="55"/>
      <c r="L72" s="67">
        <v>27979</v>
      </c>
      <c r="M72" s="67">
        <f t="shared" si="2"/>
        <v>100</v>
      </c>
    </row>
    <row r="73" spans="1:13" ht="39" customHeight="1" outlineLevel="1">
      <c r="A73" s="33" t="s">
        <v>381</v>
      </c>
      <c r="B73" s="34" t="s">
        <v>138</v>
      </c>
      <c r="C73" s="15" t="s">
        <v>102</v>
      </c>
      <c r="D73" s="15" t="s">
        <v>139</v>
      </c>
      <c r="E73" s="60">
        <f>E74</f>
        <v>877996.78</v>
      </c>
      <c r="F73" s="60">
        <f aca="true" t="shared" si="24" ref="F73:L73">F74</f>
        <v>0</v>
      </c>
      <c r="G73" s="60">
        <f t="shared" si="24"/>
        <v>0</v>
      </c>
      <c r="H73" s="60">
        <f t="shared" si="24"/>
        <v>0</v>
      </c>
      <c r="I73" s="60">
        <f t="shared" si="24"/>
        <v>0</v>
      </c>
      <c r="J73" s="60">
        <f t="shared" si="24"/>
        <v>0</v>
      </c>
      <c r="K73" s="60">
        <f t="shared" si="24"/>
        <v>0</v>
      </c>
      <c r="L73" s="60">
        <f t="shared" si="24"/>
        <v>877956.78</v>
      </c>
      <c r="M73" s="69">
        <f t="shared" si="2"/>
        <v>99.99544417463581</v>
      </c>
    </row>
    <row r="74" spans="1:13" ht="27.75" customHeight="1" outlineLevel="1">
      <c r="A74" s="35"/>
      <c r="B74" s="6" t="s">
        <v>4</v>
      </c>
      <c r="C74" s="16" t="s">
        <v>102</v>
      </c>
      <c r="D74" s="16" t="s">
        <v>46</v>
      </c>
      <c r="E74" s="58">
        <v>877996.78</v>
      </c>
      <c r="F74" s="55"/>
      <c r="G74" s="55"/>
      <c r="H74" s="55"/>
      <c r="I74" s="55"/>
      <c r="J74" s="55"/>
      <c r="K74" s="55"/>
      <c r="L74" s="67">
        <v>877956.78</v>
      </c>
      <c r="M74" s="67">
        <f t="shared" si="2"/>
        <v>99.99544417463581</v>
      </c>
    </row>
    <row r="75" spans="1:13" ht="27.75" customHeight="1" outlineLevel="1">
      <c r="A75" s="33" t="s">
        <v>382</v>
      </c>
      <c r="B75" s="34" t="s">
        <v>219</v>
      </c>
      <c r="C75" s="15" t="s">
        <v>102</v>
      </c>
      <c r="D75" s="15" t="s">
        <v>220</v>
      </c>
      <c r="E75" s="58">
        <f>E76</f>
        <v>160000</v>
      </c>
      <c r="F75" s="58">
        <f aca="true" t="shared" si="25" ref="F75:L75">F76</f>
        <v>0</v>
      </c>
      <c r="G75" s="58">
        <f t="shared" si="25"/>
        <v>0</v>
      </c>
      <c r="H75" s="58">
        <f t="shared" si="25"/>
        <v>0</v>
      </c>
      <c r="I75" s="58">
        <f t="shared" si="25"/>
        <v>0</v>
      </c>
      <c r="J75" s="58">
        <f t="shared" si="25"/>
        <v>0</v>
      </c>
      <c r="K75" s="58">
        <f t="shared" si="25"/>
        <v>0</v>
      </c>
      <c r="L75" s="58">
        <f t="shared" si="25"/>
        <v>159999.61</v>
      </c>
      <c r="M75" s="69">
        <f aca="true" t="shared" si="26" ref="M75:M138">L75/E75*100</f>
        <v>99.99975624999999</v>
      </c>
    </row>
    <row r="76" spans="1:13" ht="27.75" customHeight="1" outlineLevel="1">
      <c r="A76" s="35"/>
      <c r="B76" s="6" t="s">
        <v>4</v>
      </c>
      <c r="C76" s="16" t="s">
        <v>102</v>
      </c>
      <c r="D76" s="16" t="s">
        <v>216</v>
      </c>
      <c r="E76" s="58">
        <v>160000</v>
      </c>
      <c r="F76" s="55"/>
      <c r="G76" s="55"/>
      <c r="H76" s="55"/>
      <c r="I76" s="55"/>
      <c r="J76" s="55"/>
      <c r="K76" s="55"/>
      <c r="L76" s="67">
        <v>159999.61</v>
      </c>
      <c r="M76" s="67">
        <f t="shared" si="26"/>
        <v>99.99975624999999</v>
      </c>
    </row>
    <row r="77" spans="1:13" ht="27.75" customHeight="1" outlineLevel="1">
      <c r="A77" s="33" t="s">
        <v>383</v>
      </c>
      <c r="B77" s="14" t="s">
        <v>196</v>
      </c>
      <c r="C77" s="15" t="s">
        <v>102</v>
      </c>
      <c r="D77" s="15" t="s">
        <v>197</v>
      </c>
      <c r="E77" s="60">
        <f>E78+E79+E80</f>
        <v>318909.53</v>
      </c>
      <c r="F77" s="60">
        <f aca="true" t="shared" si="27" ref="F77:L77">F78+F79+F80</f>
        <v>0</v>
      </c>
      <c r="G77" s="60">
        <f t="shared" si="27"/>
        <v>0</v>
      </c>
      <c r="H77" s="60">
        <f t="shared" si="27"/>
        <v>0</v>
      </c>
      <c r="I77" s="60">
        <f t="shared" si="27"/>
        <v>0</v>
      </c>
      <c r="J77" s="60">
        <f t="shared" si="27"/>
        <v>0</v>
      </c>
      <c r="K77" s="60">
        <f t="shared" si="27"/>
        <v>0</v>
      </c>
      <c r="L77" s="60">
        <f t="shared" si="27"/>
        <v>318909.53</v>
      </c>
      <c r="M77" s="69">
        <f t="shared" si="26"/>
        <v>100</v>
      </c>
    </row>
    <row r="78" spans="1:13" ht="27.75" customHeight="1" outlineLevel="1">
      <c r="A78" s="35"/>
      <c r="B78" s="7" t="s">
        <v>89</v>
      </c>
      <c r="C78" s="16" t="s">
        <v>102</v>
      </c>
      <c r="D78" s="16" t="s">
        <v>98</v>
      </c>
      <c r="E78" s="58">
        <v>105057</v>
      </c>
      <c r="F78" s="55"/>
      <c r="G78" s="55"/>
      <c r="H78" s="55"/>
      <c r="I78" s="55"/>
      <c r="J78" s="55"/>
      <c r="K78" s="55"/>
      <c r="L78" s="67">
        <v>105057</v>
      </c>
      <c r="M78" s="67">
        <f t="shared" si="26"/>
        <v>100</v>
      </c>
    </row>
    <row r="79" spans="1:13" ht="27.75" customHeight="1" outlineLevel="1">
      <c r="A79" s="35"/>
      <c r="B79" s="7" t="s">
        <v>250</v>
      </c>
      <c r="C79" s="16" t="s">
        <v>102</v>
      </c>
      <c r="D79" s="16" t="s">
        <v>249</v>
      </c>
      <c r="E79" s="58">
        <v>211714</v>
      </c>
      <c r="F79" s="55"/>
      <c r="G79" s="55"/>
      <c r="H79" s="55"/>
      <c r="I79" s="55"/>
      <c r="J79" s="55"/>
      <c r="K79" s="55"/>
      <c r="L79" s="67">
        <v>211714</v>
      </c>
      <c r="M79" s="67">
        <f t="shared" si="26"/>
        <v>100</v>
      </c>
    </row>
    <row r="80" spans="1:13" ht="27.75" customHeight="1" outlineLevel="1">
      <c r="A80" s="35"/>
      <c r="B80" s="7" t="s">
        <v>360</v>
      </c>
      <c r="C80" s="16" t="s">
        <v>102</v>
      </c>
      <c r="D80" s="16" t="s">
        <v>359</v>
      </c>
      <c r="E80" s="58">
        <v>2138.53</v>
      </c>
      <c r="F80" s="55"/>
      <c r="G80" s="55"/>
      <c r="H80" s="55"/>
      <c r="I80" s="55"/>
      <c r="J80" s="55"/>
      <c r="K80" s="55"/>
      <c r="L80" s="67">
        <v>2138.53</v>
      </c>
      <c r="M80" s="67">
        <f t="shared" si="26"/>
        <v>100</v>
      </c>
    </row>
    <row r="81" spans="1:13" ht="27.75" customHeight="1" outlineLevel="1">
      <c r="A81" s="33" t="s">
        <v>384</v>
      </c>
      <c r="B81" s="34" t="s">
        <v>283</v>
      </c>
      <c r="C81" s="15" t="s">
        <v>102</v>
      </c>
      <c r="D81" s="15" t="s">
        <v>284</v>
      </c>
      <c r="E81" s="60">
        <f>E82</f>
        <v>364590.55</v>
      </c>
      <c r="F81" s="60">
        <f aca="true" t="shared" si="28" ref="F81:L81">F82</f>
        <v>0</v>
      </c>
      <c r="G81" s="60">
        <f t="shared" si="28"/>
        <v>0</v>
      </c>
      <c r="H81" s="60">
        <f t="shared" si="28"/>
        <v>0</v>
      </c>
      <c r="I81" s="60">
        <f t="shared" si="28"/>
        <v>0</v>
      </c>
      <c r="J81" s="60">
        <f t="shared" si="28"/>
        <v>0</v>
      </c>
      <c r="K81" s="60">
        <f t="shared" si="28"/>
        <v>0</v>
      </c>
      <c r="L81" s="60">
        <f t="shared" si="28"/>
        <v>364590.55</v>
      </c>
      <c r="M81" s="69">
        <f t="shared" si="26"/>
        <v>100</v>
      </c>
    </row>
    <row r="82" spans="1:13" ht="27.75" customHeight="1" outlineLevel="1">
      <c r="A82" s="35"/>
      <c r="B82" s="6" t="s">
        <v>281</v>
      </c>
      <c r="C82" s="16" t="s">
        <v>102</v>
      </c>
      <c r="D82" s="1" t="s">
        <v>282</v>
      </c>
      <c r="E82" s="58">
        <v>364590.55</v>
      </c>
      <c r="F82" s="55"/>
      <c r="G82" s="55"/>
      <c r="H82" s="55"/>
      <c r="I82" s="55"/>
      <c r="J82" s="55"/>
      <c r="K82" s="55"/>
      <c r="L82" s="67">
        <v>364590.55</v>
      </c>
      <c r="M82" s="67">
        <f t="shared" si="26"/>
        <v>100</v>
      </c>
    </row>
    <row r="83" spans="1:13" ht="27.75" customHeight="1" outlineLevel="1">
      <c r="A83" s="38" t="s">
        <v>126</v>
      </c>
      <c r="B83" s="6" t="s">
        <v>72</v>
      </c>
      <c r="C83" s="16" t="s">
        <v>102</v>
      </c>
      <c r="D83" s="16" t="s">
        <v>142</v>
      </c>
      <c r="E83" s="58">
        <f>E84+E86+E88+E90</f>
        <v>9189900</v>
      </c>
      <c r="F83" s="58">
        <f aca="true" t="shared" si="29" ref="F83:L83">F84+F86+F88+F90</f>
        <v>0</v>
      </c>
      <c r="G83" s="58">
        <f t="shared" si="29"/>
        <v>0</v>
      </c>
      <c r="H83" s="58">
        <f t="shared" si="29"/>
        <v>0</v>
      </c>
      <c r="I83" s="58">
        <f t="shared" si="29"/>
        <v>0</v>
      </c>
      <c r="J83" s="58">
        <f t="shared" si="29"/>
        <v>0</v>
      </c>
      <c r="K83" s="58">
        <f t="shared" si="29"/>
        <v>0</v>
      </c>
      <c r="L83" s="58">
        <f t="shared" si="29"/>
        <v>9189611.6</v>
      </c>
      <c r="M83" s="67">
        <f t="shared" si="26"/>
        <v>99.99686177216292</v>
      </c>
    </row>
    <row r="84" spans="1:13" ht="27.75" customHeight="1" outlineLevel="1">
      <c r="A84" s="33" t="s">
        <v>385</v>
      </c>
      <c r="B84" s="34" t="s">
        <v>144</v>
      </c>
      <c r="C84" s="15" t="s">
        <v>102</v>
      </c>
      <c r="D84" s="15" t="s">
        <v>145</v>
      </c>
      <c r="E84" s="60">
        <f>E85</f>
        <v>8876400</v>
      </c>
      <c r="F84" s="60">
        <f aca="true" t="shared" si="30" ref="F84:L84">F85</f>
        <v>0</v>
      </c>
      <c r="G84" s="60">
        <f t="shared" si="30"/>
        <v>0</v>
      </c>
      <c r="H84" s="60">
        <f t="shared" si="30"/>
        <v>0</v>
      </c>
      <c r="I84" s="60">
        <f t="shared" si="30"/>
        <v>0</v>
      </c>
      <c r="J84" s="60">
        <f t="shared" si="30"/>
        <v>0</v>
      </c>
      <c r="K84" s="60">
        <f t="shared" si="30"/>
        <v>0</v>
      </c>
      <c r="L84" s="60">
        <f t="shared" si="30"/>
        <v>8876400</v>
      </c>
      <c r="M84" s="69">
        <f t="shared" si="26"/>
        <v>100</v>
      </c>
    </row>
    <row r="85" spans="1:13" ht="27.75" customHeight="1" outlineLevel="1">
      <c r="A85" s="35"/>
      <c r="B85" s="7" t="s">
        <v>36</v>
      </c>
      <c r="C85" s="16" t="s">
        <v>102</v>
      </c>
      <c r="D85" s="16" t="s">
        <v>37</v>
      </c>
      <c r="E85" s="58">
        <v>8876400</v>
      </c>
      <c r="F85" s="55"/>
      <c r="G85" s="55"/>
      <c r="H85" s="55"/>
      <c r="I85" s="55"/>
      <c r="J85" s="55"/>
      <c r="K85" s="55"/>
      <c r="L85" s="67">
        <v>8876400</v>
      </c>
      <c r="M85" s="67">
        <f t="shared" si="26"/>
        <v>100</v>
      </c>
    </row>
    <row r="86" spans="1:13" ht="27.75" customHeight="1" outlineLevel="1">
      <c r="A86" s="33" t="s">
        <v>386</v>
      </c>
      <c r="B86" s="14" t="s">
        <v>147</v>
      </c>
      <c r="C86" s="15" t="s">
        <v>102</v>
      </c>
      <c r="D86" s="15" t="s">
        <v>148</v>
      </c>
      <c r="E86" s="60">
        <f>E87</f>
        <v>170000</v>
      </c>
      <c r="F86" s="60">
        <f aca="true" t="shared" si="31" ref="F86:L86">F87</f>
        <v>0</v>
      </c>
      <c r="G86" s="60">
        <f t="shared" si="31"/>
        <v>0</v>
      </c>
      <c r="H86" s="60">
        <f t="shared" si="31"/>
        <v>0</v>
      </c>
      <c r="I86" s="60">
        <f t="shared" si="31"/>
        <v>0</v>
      </c>
      <c r="J86" s="60">
        <f t="shared" si="31"/>
        <v>0</v>
      </c>
      <c r="K86" s="60">
        <f t="shared" si="31"/>
        <v>0</v>
      </c>
      <c r="L86" s="60">
        <f t="shared" si="31"/>
        <v>169999.6</v>
      </c>
      <c r="M86" s="69">
        <f t="shared" si="26"/>
        <v>99.99976470588236</v>
      </c>
    </row>
    <row r="87" spans="1:13" ht="27.75" customHeight="1" outlineLevel="1">
      <c r="A87" s="42"/>
      <c r="B87" s="6" t="s">
        <v>4</v>
      </c>
      <c r="C87" s="43" t="s">
        <v>102</v>
      </c>
      <c r="D87" s="16" t="s">
        <v>149</v>
      </c>
      <c r="E87" s="58">
        <v>170000</v>
      </c>
      <c r="F87" s="55"/>
      <c r="G87" s="55"/>
      <c r="H87" s="55"/>
      <c r="I87" s="55"/>
      <c r="J87" s="55"/>
      <c r="K87" s="55"/>
      <c r="L87" s="67">
        <v>169999.6</v>
      </c>
      <c r="M87" s="67">
        <f t="shared" si="26"/>
        <v>99.99976470588236</v>
      </c>
    </row>
    <row r="88" spans="1:13" ht="27.75" customHeight="1" outlineLevel="1">
      <c r="A88" s="33" t="s">
        <v>387</v>
      </c>
      <c r="B88" s="14" t="s">
        <v>217</v>
      </c>
      <c r="C88" s="15" t="s">
        <v>102</v>
      </c>
      <c r="D88" s="15" t="s">
        <v>218</v>
      </c>
      <c r="E88" s="60">
        <f>E89</f>
        <v>106500</v>
      </c>
      <c r="F88" s="60">
        <f aca="true" t="shared" si="32" ref="F88:L88">F89</f>
        <v>0</v>
      </c>
      <c r="G88" s="60">
        <f t="shared" si="32"/>
        <v>0</v>
      </c>
      <c r="H88" s="60">
        <f t="shared" si="32"/>
        <v>0</v>
      </c>
      <c r="I88" s="60">
        <f t="shared" si="32"/>
        <v>0</v>
      </c>
      <c r="J88" s="60">
        <f t="shared" si="32"/>
        <v>0</v>
      </c>
      <c r="K88" s="60">
        <f t="shared" si="32"/>
        <v>0</v>
      </c>
      <c r="L88" s="60">
        <f t="shared" si="32"/>
        <v>106500</v>
      </c>
      <c r="M88" s="69">
        <f t="shared" si="26"/>
        <v>100</v>
      </c>
    </row>
    <row r="89" spans="1:13" ht="27.75" customHeight="1" outlineLevel="1">
      <c r="A89" s="59"/>
      <c r="B89" s="7" t="s">
        <v>214</v>
      </c>
      <c r="C89" s="16" t="s">
        <v>102</v>
      </c>
      <c r="D89" s="16" t="s">
        <v>215</v>
      </c>
      <c r="E89" s="58">
        <v>106500</v>
      </c>
      <c r="F89" s="55"/>
      <c r="G89" s="55"/>
      <c r="H89" s="55"/>
      <c r="I89" s="55"/>
      <c r="J89" s="55"/>
      <c r="K89" s="55"/>
      <c r="L89" s="67">
        <v>106500</v>
      </c>
      <c r="M89" s="67">
        <f t="shared" si="26"/>
        <v>100</v>
      </c>
    </row>
    <row r="90" spans="1:13" ht="27.75" customHeight="1" outlineLevel="1">
      <c r="A90" s="33" t="s">
        <v>388</v>
      </c>
      <c r="B90" s="49" t="s">
        <v>309</v>
      </c>
      <c r="C90" s="15" t="s">
        <v>102</v>
      </c>
      <c r="D90" s="15" t="s">
        <v>310</v>
      </c>
      <c r="E90" s="60">
        <f>E91</f>
        <v>37000</v>
      </c>
      <c r="F90" s="60">
        <f aca="true" t="shared" si="33" ref="F90:L90">F91</f>
        <v>0</v>
      </c>
      <c r="G90" s="60">
        <f t="shared" si="33"/>
        <v>0</v>
      </c>
      <c r="H90" s="60">
        <f t="shared" si="33"/>
        <v>0</v>
      </c>
      <c r="I90" s="60">
        <f t="shared" si="33"/>
        <v>0</v>
      </c>
      <c r="J90" s="60">
        <f t="shared" si="33"/>
        <v>0</v>
      </c>
      <c r="K90" s="60">
        <f t="shared" si="33"/>
        <v>0</v>
      </c>
      <c r="L90" s="60">
        <f t="shared" si="33"/>
        <v>36712</v>
      </c>
      <c r="M90" s="69">
        <f t="shared" si="26"/>
        <v>99.22162162162162</v>
      </c>
    </row>
    <row r="91" spans="1:13" ht="27.75" customHeight="1" outlineLevel="1">
      <c r="A91" s="33"/>
      <c r="B91" s="2" t="s">
        <v>285</v>
      </c>
      <c r="C91" s="16" t="s">
        <v>102</v>
      </c>
      <c r="D91" s="3" t="s">
        <v>286</v>
      </c>
      <c r="E91" s="58">
        <v>37000</v>
      </c>
      <c r="F91" s="55"/>
      <c r="G91" s="55"/>
      <c r="H91" s="55"/>
      <c r="I91" s="55"/>
      <c r="J91" s="55"/>
      <c r="K91" s="55"/>
      <c r="L91" s="67">
        <v>36712</v>
      </c>
      <c r="M91" s="67">
        <f t="shared" si="26"/>
        <v>99.22162162162162</v>
      </c>
    </row>
    <row r="92" spans="1:13" ht="27.75" customHeight="1" outlineLevel="1">
      <c r="A92" s="38" t="s">
        <v>389</v>
      </c>
      <c r="B92" s="6" t="s">
        <v>47</v>
      </c>
      <c r="C92" s="16" t="s">
        <v>102</v>
      </c>
      <c r="D92" s="16" t="s">
        <v>48</v>
      </c>
      <c r="E92" s="58">
        <f>E93+E96+E103+E101</f>
        <v>10477555.680000002</v>
      </c>
      <c r="F92" s="58">
        <f aca="true" t="shared" si="34" ref="F92:L92">F93+F96+F103+F101</f>
        <v>0</v>
      </c>
      <c r="G92" s="58">
        <f t="shared" si="34"/>
        <v>0</v>
      </c>
      <c r="H92" s="58">
        <f t="shared" si="34"/>
        <v>0</v>
      </c>
      <c r="I92" s="58">
        <f t="shared" si="34"/>
        <v>0</v>
      </c>
      <c r="J92" s="58">
        <f t="shared" si="34"/>
        <v>0</v>
      </c>
      <c r="K92" s="58">
        <f t="shared" si="34"/>
        <v>0</v>
      </c>
      <c r="L92" s="58">
        <f t="shared" si="34"/>
        <v>10477485.010000002</v>
      </c>
      <c r="M92" s="67">
        <f t="shared" si="26"/>
        <v>99.9993255106233</v>
      </c>
    </row>
    <row r="93" spans="1:13" ht="27.75" customHeight="1" outlineLevel="1">
      <c r="A93" s="33" t="s">
        <v>390</v>
      </c>
      <c r="B93" s="34" t="s">
        <v>152</v>
      </c>
      <c r="C93" s="15" t="s">
        <v>102</v>
      </c>
      <c r="D93" s="15" t="s">
        <v>153</v>
      </c>
      <c r="E93" s="60">
        <f>E94+E95</f>
        <v>9093112.71</v>
      </c>
      <c r="F93" s="60">
        <f aca="true" t="shared" si="35" ref="F93:L93">F94+F95</f>
        <v>0</v>
      </c>
      <c r="G93" s="60">
        <f t="shared" si="35"/>
        <v>0</v>
      </c>
      <c r="H93" s="60">
        <f t="shared" si="35"/>
        <v>0</v>
      </c>
      <c r="I93" s="60">
        <f t="shared" si="35"/>
        <v>0</v>
      </c>
      <c r="J93" s="60">
        <f t="shared" si="35"/>
        <v>0</v>
      </c>
      <c r="K93" s="60">
        <f t="shared" si="35"/>
        <v>0</v>
      </c>
      <c r="L93" s="60">
        <f t="shared" si="35"/>
        <v>9093112.71</v>
      </c>
      <c r="M93" s="69">
        <f t="shared" si="26"/>
        <v>100</v>
      </c>
    </row>
    <row r="94" spans="1:13" ht="27.75" customHeight="1" outlineLevel="1">
      <c r="A94" s="35"/>
      <c r="B94" s="6" t="s">
        <v>56</v>
      </c>
      <c r="C94" s="16" t="s">
        <v>102</v>
      </c>
      <c r="D94" s="16" t="s">
        <v>57</v>
      </c>
      <c r="E94" s="58">
        <v>1186000</v>
      </c>
      <c r="F94" s="55"/>
      <c r="G94" s="55"/>
      <c r="H94" s="55"/>
      <c r="I94" s="55"/>
      <c r="J94" s="55"/>
      <c r="K94" s="55"/>
      <c r="L94" s="67">
        <v>1186000</v>
      </c>
      <c r="M94" s="67">
        <f t="shared" si="26"/>
        <v>100</v>
      </c>
    </row>
    <row r="95" spans="1:13" ht="27.75" customHeight="1" outlineLevel="1">
      <c r="A95" s="35"/>
      <c r="B95" s="7" t="s">
        <v>49</v>
      </c>
      <c r="C95" s="16" t="s">
        <v>102</v>
      </c>
      <c r="D95" s="16" t="s">
        <v>50</v>
      </c>
      <c r="E95" s="58">
        <v>7907112.71</v>
      </c>
      <c r="F95" s="55"/>
      <c r="G95" s="55"/>
      <c r="H95" s="55"/>
      <c r="I95" s="55"/>
      <c r="J95" s="55"/>
      <c r="K95" s="55"/>
      <c r="L95" s="67">
        <v>7907112.71</v>
      </c>
      <c r="M95" s="67">
        <f t="shared" si="26"/>
        <v>100</v>
      </c>
    </row>
    <row r="96" spans="1:13" ht="27.75" customHeight="1" outlineLevel="1">
      <c r="A96" s="33" t="s">
        <v>391</v>
      </c>
      <c r="B96" s="21" t="s">
        <v>155</v>
      </c>
      <c r="C96" s="15" t="s">
        <v>102</v>
      </c>
      <c r="D96" s="15" t="s">
        <v>156</v>
      </c>
      <c r="E96" s="60">
        <f>E97+E98+E99+E100</f>
        <v>1075742.97</v>
      </c>
      <c r="F96" s="60">
        <f aca="true" t="shared" si="36" ref="F96:L96">F97+F98+F99+F100</f>
        <v>0</v>
      </c>
      <c r="G96" s="60">
        <f t="shared" si="36"/>
        <v>0</v>
      </c>
      <c r="H96" s="60">
        <f t="shared" si="36"/>
        <v>0</v>
      </c>
      <c r="I96" s="60">
        <f t="shared" si="36"/>
        <v>0</v>
      </c>
      <c r="J96" s="60">
        <f t="shared" si="36"/>
        <v>0</v>
      </c>
      <c r="K96" s="60">
        <f t="shared" si="36"/>
        <v>0</v>
      </c>
      <c r="L96" s="60">
        <f t="shared" si="36"/>
        <v>1075725.3</v>
      </c>
      <c r="M96" s="69">
        <f t="shared" si="26"/>
        <v>99.99835741431804</v>
      </c>
    </row>
    <row r="97" spans="1:13" ht="20.25" customHeight="1" outlineLevel="1">
      <c r="A97" s="33"/>
      <c r="B97" s="2" t="s">
        <v>287</v>
      </c>
      <c r="C97" s="16" t="s">
        <v>102</v>
      </c>
      <c r="D97" s="16" t="s">
        <v>288</v>
      </c>
      <c r="E97" s="58">
        <v>280000</v>
      </c>
      <c r="F97" s="55"/>
      <c r="G97" s="55"/>
      <c r="H97" s="55"/>
      <c r="I97" s="55"/>
      <c r="J97" s="55"/>
      <c r="K97" s="55"/>
      <c r="L97" s="67">
        <v>279982.33</v>
      </c>
      <c r="M97" s="67">
        <f t="shared" si="26"/>
        <v>99.9936892857143</v>
      </c>
    </row>
    <row r="98" spans="1:13" ht="30" customHeight="1" outlineLevel="1">
      <c r="A98" s="33"/>
      <c r="B98" s="6" t="s">
        <v>248</v>
      </c>
      <c r="C98" s="16" t="s">
        <v>102</v>
      </c>
      <c r="D98" s="1" t="s">
        <v>247</v>
      </c>
      <c r="E98" s="58">
        <v>146096.18</v>
      </c>
      <c r="F98" s="55"/>
      <c r="G98" s="55"/>
      <c r="H98" s="55"/>
      <c r="I98" s="55"/>
      <c r="J98" s="55"/>
      <c r="K98" s="55"/>
      <c r="L98" s="67">
        <v>146096.18</v>
      </c>
      <c r="M98" s="67">
        <f t="shared" si="26"/>
        <v>100</v>
      </c>
    </row>
    <row r="99" spans="1:13" ht="30" customHeight="1" outlineLevel="1">
      <c r="A99" s="33"/>
      <c r="B99" s="6" t="s">
        <v>356</v>
      </c>
      <c r="C99" s="16" t="s">
        <v>102</v>
      </c>
      <c r="D99" s="1" t="s">
        <v>355</v>
      </c>
      <c r="E99" s="58">
        <v>648171.07</v>
      </c>
      <c r="F99" s="55"/>
      <c r="G99" s="55"/>
      <c r="H99" s="55"/>
      <c r="I99" s="55"/>
      <c r="J99" s="55"/>
      <c r="K99" s="55"/>
      <c r="L99" s="67">
        <v>648171.07</v>
      </c>
      <c r="M99" s="67">
        <f t="shared" si="26"/>
        <v>100</v>
      </c>
    </row>
    <row r="100" spans="1:13" ht="30" customHeight="1" outlineLevel="1">
      <c r="A100" s="33"/>
      <c r="B100" s="6" t="s">
        <v>358</v>
      </c>
      <c r="C100" s="16" t="s">
        <v>102</v>
      </c>
      <c r="D100" s="1" t="s">
        <v>357</v>
      </c>
      <c r="E100" s="58">
        <v>1475.72</v>
      </c>
      <c r="F100" s="55"/>
      <c r="G100" s="55"/>
      <c r="H100" s="55"/>
      <c r="I100" s="55"/>
      <c r="J100" s="55"/>
      <c r="K100" s="55"/>
      <c r="L100" s="67">
        <v>1475.72</v>
      </c>
      <c r="M100" s="67">
        <f t="shared" si="26"/>
        <v>100</v>
      </c>
    </row>
    <row r="101" spans="1:13" ht="30" customHeight="1" outlineLevel="1">
      <c r="A101" s="33" t="s">
        <v>392</v>
      </c>
      <c r="B101" s="14" t="s">
        <v>217</v>
      </c>
      <c r="C101" s="15" t="s">
        <v>102</v>
      </c>
      <c r="D101" s="15" t="s">
        <v>290</v>
      </c>
      <c r="E101" s="58">
        <f>E102</f>
        <v>248700</v>
      </c>
      <c r="F101" s="58">
        <f aca="true" t="shared" si="37" ref="F101:L101">F102</f>
        <v>0</v>
      </c>
      <c r="G101" s="58">
        <f t="shared" si="37"/>
        <v>0</v>
      </c>
      <c r="H101" s="58">
        <f t="shared" si="37"/>
        <v>0</v>
      </c>
      <c r="I101" s="58">
        <f t="shared" si="37"/>
        <v>0</v>
      </c>
      <c r="J101" s="58">
        <f t="shared" si="37"/>
        <v>0</v>
      </c>
      <c r="K101" s="58">
        <f t="shared" si="37"/>
        <v>0</v>
      </c>
      <c r="L101" s="58">
        <f t="shared" si="37"/>
        <v>248647</v>
      </c>
      <c r="M101" s="69">
        <f t="shared" si="26"/>
        <v>99.97868918375553</v>
      </c>
    </row>
    <row r="102" spans="1:13" ht="30" customHeight="1" outlineLevel="1">
      <c r="A102" s="33"/>
      <c r="B102" s="6" t="s">
        <v>89</v>
      </c>
      <c r="C102" s="16" t="s">
        <v>102</v>
      </c>
      <c r="D102" s="16" t="s">
        <v>289</v>
      </c>
      <c r="E102" s="58">
        <v>248700</v>
      </c>
      <c r="F102" s="55"/>
      <c r="G102" s="55"/>
      <c r="H102" s="55"/>
      <c r="I102" s="55"/>
      <c r="J102" s="55"/>
      <c r="K102" s="55"/>
      <c r="L102" s="67">
        <v>248647</v>
      </c>
      <c r="M102" s="67">
        <f t="shared" si="26"/>
        <v>99.97868918375553</v>
      </c>
    </row>
    <row r="103" spans="1:13" ht="27.75" customHeight="1" outlineLevel="1">
      <c r="A103" s="33" t="s">
        <v>393</v>
      </c>
      <c r="B103" s="14" t="s">
        <v>202</v>
      </c>
      <c r="C103" s="15" t="s">
        <v>102</v>
      </c>
      <c r="D103" s="15" t="s">
        <v>201</v>
      </c>
      <c r="E103" s="60">
        <f>E104</f>
        <v>60000</v>
      </c>
      <c r="F103" s="60">
        <f aca="true" t="shared" si="38" ref="F103:L103">F104</f>
        <v>0</v>
      </c>
      <c r="G103" s="60">
        <f t="shared" si="38"/>
        <v>0</v>
      </c>
      <c r="H103" s="60">
        <f t="shared" si="38"/>
        <v>0</v>
      </c>
      <c r="I103" s="60">
        <f t="shared" si="38"/>
        <v>0</v>
      </c>
      <c r="J103" s="60">
        <f t="shared" si="38"/>
        <v>0</v>
      </c>
      <c r="K103" s="60">
        <f t="shared" si="38"/>
        <v>0</v>
      </c>
      <c r="L103" s="60">
        <f t="shared" si="38"/>
        <v>60000</v>
      </c>
      <c r="M103" s="69">
        <f t="shared" si="26"/>
        <v>100</v>
      </c>
    </row>
    <row r="104" spans="1:13" ht="17.25" customHeight="1" outlineLevel="1">
      <c r="A104" s="35"/>
      <c r="B104" s="6" t="s">
        <v>203</v>
      </c>
      <c r="C104" s="16" t="s">
        <v>102</v>
      </c>
      <c r="D104" s="16" t="s">
        <v>86</v>
      </c>
      <c r="E104" s="58">
        <v>60000</v>
      </c>
      <c r="F104" s="55"/>
      <c r="G104" s="55"/>
      <c r="H104" s="55"/>
      <c r="I104" s="55"/>
      <c r="J104" s="55"/>
      <c r="K104" s="55"/>
      <c r="L104" s="67">
        <v>60000</v>
      </c>
      <c r="M104" s="67">
        <f t="shared" si="26"/>
        <v>100</v>
      </c>
    </row>
    <row r="105" spans="1:13" ht="27.75" customHeight="1" outlineLevel="1">
      <c r="A105" s="38" t="s">
        <v>394</v>
      </c>
      <c r="B105" s="22" t="s">
        <v>38</v>
      </c>
      <c r="C105" s="16" t="s">
        <v>102</v>
      </c>
      <c r="D105" s="16" t="s">
        <v>158</v>
      </c>
      <c r="E105" s="58">
        <f>E106</f>
        <v>95000</v>
      </c>
      <c r="F105" s="58">
        <f aca="true" t="shared" si="39" ref="F105:L106">F106</f>
        <v>0</v>
      </c>
      <c r="G105" s="58">
        <f t="shared" si="39"/>
        <v>0</v>
      </c>
      <c r="H105" s="58">
        <f t="shared" si="39"/>
        <v>0</v>
      </c>
      <c r="I105" s="58">
        <f t="shared" si="39"/>
        <v>0</v>
      </c>
      <c r="J105" s="58">
        <f t="shared" si="39"/>
        <v>0</v>
      </c>
      <c r="K105" s="58">
        <f t="shared" si="39"/>
        <v>0</v>
      </c>
      <c r="L105" s="58">
        <f t="shared" si="39"/>
        <v>94971.68</v>
      </c>
      <c r="M105" s="67">
        <f t="shared" si="26"/>
        <v>99.9701894736842</v>
      </c>
    </row>
    <row r="106" spans="1:13" ht="45" customHeight="1" outlineLevel="1">
      <c r="A106" s="33" t="s">
        <v>395</v>
      </c>
      <c r="B106" s="23" t="s">
        <v>160</v>
      </c>
      <c r="C106" s="15" t="s">
        <v>102</v>
      </c>
      <c r="D106" s="15" t="s">
        <v>161</v>
      </c>
      <c r="E106" s="60">
        <f>E107</f>
        <v>95000</v>
      </c>
      <c r="F106" s="60">
        <f t="shared" si="39"/>
        <v>0</v>
      </c>
      <c r="G106" s="60">
        <f t="shared" si="39"/>
        <v>0</v>
      </c>
      <c r="H106" s="60">
        <f t="shared" si="39"/>
        <v>0</v>
      </c>
      <c r="I106" s="60">
        <f t="shared" si="39"/>
        <v>0</v>
      </c>
      <c r="J106" s="60">
        <f t="shared" si="39"/>
        <v>0</v>
      </c>
      <c r="K106" s="60">
        <f t="shared" si="39"/>
        <v>0</v>
      </c>
      <c r="L106" s="60">
        <f t="shared" si="39"/>
        <v>94971.68</v>
      </c>
      <c r="M106" s="69">
        <f t="shared" si="26"/>
        <v>99.9701894736842</v>
      </c>
    </row>
    <row r="107" spans="1:13" ht="18" customHeight="1" outlineLevel="1">
      <c r="A107" s="35"/>
      <c r="B107" s="22" t="s">
        <v>6</v>
      </c>
      <c r="C107" s="16" t="s">
        <v>102</v>
      </c>
      <c r="D107" s="16" t="s">
        <v>39</v>
      </c>
      <c r="E107" s="58">
        <v>95000</v>
      </c>
      <c r="F107" s="55"/>
      <c r="G107" s="55"/>
      <c r="H107" s="55"/>
      <c r="I107" s="55"/>
      <c r="J107" s="55"/>
      <c r="K107" s="55"/>
      <c r="L107" s="67">
        <v>94971.68</v>
      </c>
      <c r="M107" s="67">
        <f t="shared" si="26"/>
        <v>99.9701894736842</v>
      </c>
    </row>
    <row r="108" spans="1:13" ht="18" customHeight="1" outlineLevel="1">
      <c r="A108" s="38" t="s">
        <v>396</v>
      </c>
      <c r="B108" s="6" t="s">
        <v>312</v>
      </c>
      <c r="C108" s="16" t="s">
        <v>102</v>
      </c>
      <c r="D108" s="16" t="s">
        <v>313</v>
      </c>
      <c r="E108" s="58">
        <f>E109</f>
        <v>73765</v>
      </c>
      <c r="F108" s="58">
        <f aca="true" t="shared" si="40" ref="F108:L109">F109</f>
        <v>0</v>
      </c>
      <c r="G108" s="58">
        <f t="shared" si="40"/>
        <v>0</v>
      </c>
      <c r="H108" s="58">
        <f t="shared" si="40"/>
        <v>0</v>
      </c>
      <c r="I108" s="58">
        <f t="shared" si="40"/>
        <v>0</v>
      </c>
      <c r="J108" s="58">
        <f t="shared" si="40"/>
        <v>0</v>
      </c>
      <c r="K108" s="58">
        <f t="shared" si="40"/>
        <v>0</v>
      </c>
      <c r="L108" s="58">
        <f t="shared" si="40"/>
        <v>73765</v>
      </c>
      <c r="M108" s="67">
        <f t="shared" si="26"/>
        <v>100</v>
      </c>
    </row>
    <row r="109" spans="1:13" ht="48" customHeight="1" outlineLevel="1">
      <c r="A109" s="33" t="s">
        <v>397</v>
      </c>
      <c r="B109" s="14" t="s">
        <v>314</v>
      </c>
      <c r="C109" s="15" t="s">
        <v>102</v>
      </c>
      <c r="D109" s="15" t="s">
        <v>406</v>
      </c>
      <c r="E109" s="60">
        <f>E110</f>
        <v>73765</v>
      </c>
      <c r="F109" s="60">
        <f t="shared" si="40"/>
        <v>0</v>
      </c>
      <c r="G109" s="60">
        <f t="shared" si="40"/>
        <v>0</v>
      </c>
      <c r="H109" s="60">
        <f t="shared" si="40"/>
        <v>0</v>
      </c>
      <c r="I109" s="60">
        <f t="shared" si="40"/>
        <v>0</v>
      </c>
      <c r="J109" s="60">
        <f t="shared" si="40"/>
        <v>0</v>
      </c>
      <c r="K109" s="60">
        <f t="shared" si="40"/>
        <v>0</v>
      </c>
      <c r="L109" s="60">
        <f t="shared" si="40"/>
        <v>73765</v>
      </c>
      <c r="M109" s="69">
        <f t="shared" si="26"/>
        <v>100</v>
      </c>
    </row>
    <row r="110" spans="1:13" ht="29.25" customHeight="1" outlineLevel="1">
      <c r="A110" s="33"/>
      <c r="B110" s="6" t="s">
        <v>291</v>
      </c>
      <c r="C110" s="16" t="s">
        <v>102</v>
      </c>
      <c r="D110" s="16" t="s">
        <v>292</v>
      </c>
      <c r="E110" s="58">
        <v>73765</v>
      </c>
      <c r="F110" s="56"/>
      <c r="G110" s="56"/>
      <c r="H110" s="56"/>
      <c r="I110" s="56"/>
      <c r="J110" s="56"/>
      <c r="K110" s="56"/>
      <c r="L110" s="67">
        <v>73765</v>
      </c>
      <c r="M110" s="67">
        <f t="shared" si="26"/>
        <v>100</v>
      </c>
    </row>
    <row r="111" spans="1:13" ht="25.5">
      <c r="A111" s="38" t="s">
        <v>398</v>
      </c>
      <c r="B111" s="7" t="s">
        <v>80</v>
      </c>
      <c r="C111" s="16" t="s">
        <v>102</v>
      </c>
      <c r="D111" s="16" t="s">
        <v>81</v>
      </c>
      <c r="E111" s="58">
        <f>E112+E115</f>
        <v>7850260</v>
      </c>
      <c r="F111" s="58">
        <f aca="true" t="shared" si="41" ref="F111:L111">F112+F115</f>
        <v>0</v>
      </c>
      <c r="G111" s="58">
        <f t="shared" si="41"/>
        <v>0</v>
      </c>
      <c r="H111" s="58">
        <f t="shared" si="41"/>
        <v>0</v>
      </c>
      <c r="I111" s="58">
        <f t="shared" si="41"/>
        <v>0</v>
      </c>
      <c r="J111" s="58">
        <f t="shared" si="41"/>
        <v>0</v>
      </c>
      <c r="K111" s="58">
        <f t="shared" si="41"/>
        <v>0</v>
      </c>
      <c r="L111" s="58">
        <f t="shared" si="41"/>
        <v>7849037.79</v>
      </c>
      <c r="M111" s="67">
        <f t="shared" si="26"/>
        <v>99.98443096152229</v>
      </c>
    </row>
    <row r="112" spans="1:13" ht="25.5">
      <c r="A112" s="33" t="s">
        <v>399</v>
      </c>
      <c r="B112" s="14" t="s">
        <v>162</v>
      </c>
      <c r="C112" s="15" t="s">
        <v>102</v>
      </c>
      <c r="D112" s="15" t="s">
        <v>298</v>
      </c>
      <c r="E112" s="60">
        <f>E113+E114</f>
        <v>6307500</v>
      </c>
      <c r="F112" s="60">
        <f aca="true" t="shared" si="42" ref="F112:L112">F113+F114</f>
        <v>0</v>
      </c>
      <c r="G112" s="60">
        <f t="shared" si="42"/>
        <v>0</v>
      </c>
      <c r="H112" s="60">
        <f t="shared" si="42"/>
        <v>0</v>
      </c>
      <c r="I112" s="60">
        <f t="shared" si="42"/>
        <v>0</v>
      </c>
      <c r="J112" s="60">
        <f t="shared" si="42"/>
        <v>0</v>
      </c>
      <c r="K112" s="60">
        <f t="shared" si="42"/>
        <v>0</v>
      </c>
      <c r="L112" s="60">
        <f t="shared" si="42"/>
        <v>6306277.79</v>
      </c>
      <c r="M112" s="69">
        <f t="shared" si="26"/>
        <v>99.98062290923504</v>
      </c>
    </row>
    <row r="113" spans="1:13" ht="25.5">
      <c r="A113" s="42"/>
      <c r="B113" s="7" t="s">
        <v>1</v>
      </c>
      <c r="C113" s="16" t="s">
        <v>100</v>
      </c>
      <c r="D113" s="16" t="s">
        <v>60</v>
      </c>
      <c r="E113" s="58">
        <v>1468500</v>
      </c>
      <c r="L113" s="67">
        <v>1467295.93</v>
      </c>
      <c r="M113" s="67">
        <f t="shared" si="26"/>
        <v>99.91800680966972</v>
      </c>
    </row>
    <row r="114" spans="1:13" ht="25.5">
      <c r="A114" s="42"/>
      <c r="B114" s="7" t="s">
        <v>12</v>
      </c>
      <c r="C114" s="16" t="s">
        <v>102</v>
      </c>
      <c r="D114" s="16" t="s">
        <v>61</v>
      </c>
      <c r="E114" s="58">
        <v>4839000</v>
      </c>
      <c r="L114" s="67">
        <v>4838981.86</v>
      </c>
      <c r="M114" s="67">
        <f t="shared" si="26"/>
        <v>99.99962512915891</v>
      </c>
    </row>
    <row r="115" spans="1:13" ht="12.75">
      <c r="A115" s="33" t="s">
        <v>400</v>
      </c>
      <c r="B115" s="14" t="s">
        <v>198</v>
      </c>
      <c r="C115" s="15" t="s">
        <v>102</v>
      </c>
      <c r="D115" s="15" t="s">
        <v>200</v>
      </c>
      <c r="E115" s="60">
        <f>E116</f>
        <v>1542760</v>
      </c>
      <c r="F115" s="60">
        <f aca="true" t="shared" si="43" ref="F115:L115">F116</f>
        <v>0</v>
      </c>
      <c r="G115" s="60">
        <f t="shared" si="43"/>
        <v>0</v>
      </c>
      <c r="H115" s="60">
        <f t="shared" si="43"/>
        <v>0</v>
      </c>
      <c r="I115" s="60">
        <f t="shared" si="43"/>
        <v>0</v>
      </c>
      <c r="J115" s="60">
        <f t="shared" si="43"/>
        <v>0</v>
      </c>
      <c r="K115" s="60">
        <f t="shared" si="43"/>
        <v>0</v>
      </c>
      <c r="L115" s="60">
        <f t="shared" si="43"/>
        <v>1542760</v>
      </c>
      <c r="M115" s="69">
        <f t="shared" si="26"/>
        <v>100</v>
      </c>
    </row>
    <row r="116" spans="1:13" ht="25.5">
      <c r="A116" s="42"/>
      <c r="B116" s="7" t="s">
        <v>199</v>
      </c>
      <c r="C116" s="16" t="s">
        <v>102</v>
      </c>
      <c r="D116" s="1" t="s">
        <v>99</v>
      </c>
      <c r="E116" s="58">
        <v>1542760</v>
      </c>
      <c r="L116" s="67">
        <v>1542760</v>
      </c>
      <c r="M116" s="67">
        <f t="shared" si="26"/>
        <v>100</v>
      </c>
    </row>
    <row r="117" spans="1:13" ht="25.5">
      <c r="A117" s="38" t="s">
        <v>401</v>
      </c>
      <c r="B117" s="7" t="s">
        <v>294</v>
      </c>
      <c r="C117" s="16" t="s">
        <v>102</v>
      </c>
      <c r="D117" s="16" t="s">
        <v>293</v>
      </c>
      <c r="E117" s="58">
        <f>E118</f>
        <v>20000</v>
      </c>
      <c r="F117" s="58">
        <f aca="true" t="shared" si="44" ref="F117:L118">F118</f>
        <v>0</v>
      </c>
      <c r="G117" s="58">
        <f t="shared" si="44"/>
        <v>0</v>
      </c>
      <c r="H117" s="58">
        <f t="shared" si="44"/>
        <v>0</v>
      </c>
      <c r="I117" s="58">
        <f t="shared" si="44"/>
        <v>0</v>
      </c>
      <c r="J117" s="58">
        <f t="shared" si="44"/>
        <v>0</v>
      </c>
      <c r="K117" s="58">
        <f t="shared" si="44"/>
        <v>0</v>
      </c>
      <c r="L117" s="58">
        <f t="shared" si="44"/>
        <v>20000</v>
      </c>
      <c r="M117" s="67">
        <f t="shared" si="26"/>
        <v>100</v>
      </c>
    </row>
    <row r="118" spans="1:13" ht="38.25">
      <c r="A118" s="33" t="s">
        <v>402</v>
      </c>
      <c r="B118" s="14" t="s">
        <v>296</v>
      </c>
      <c r="C118" s="15" t="s">
        <v>102</v>
      </c>
      <c r="D118" s="15" t="s">
        <v>297</v>
      </c>
      <c r="E118" s="60">
        <f>E119</f>
        <v>20000</v>
      </c>
      <c r="F118" s="60">
        <f t="shared" si="44"/>
        <v>0</v>
      </c>
      <c r="G118" s="60">
        <f t="shared" si="44"/>
        <v>0</v>
      </c>
      <c r="H118" s="60">
        <f t="shared" si="44"/>
        <v>0</v>
      </c>
      <c r="I118" s="60">
        <f t="shared" si="44"/>
        <v>0</v>
      </c>
      <c r="J118" s="60">
        <f t="shared" si="44"/>
        <v>0</v>
      </c>
      <c r="K118" s="60">
        <f t="shared" si="44"/>
        <v>0</v>
      </c>
      <c r="L118" s="60">
        <f t="shared" si="44"/>
        <v>20000</v>
      </c>
      <c r="M118" s="69">
        <f t="shared" si="26"/>
        <v>100</v>
      </c>
    </row>
    <row r="119" spans="1:13" ht="12.75">
      <c r="A119" s="38"/>
      <c r="B119" s="6" t="s">
        <v>368</v>
      </c>
      <c r="C119" s="16" t="s">
        <v>102</v>
      </c>
      <c r="D119" s="16" t="s">
        <v>295</v>
      </c>
      <c r="E119" s="58">
        <v>20000</v>
      </c>
      <c r="L119" s="67">
        <v>20000</v>
      </c>
      <c r="M119" s="67">
        <f t="shared" si="26"/>
        <v>100</v>
      </c>
    </row>
    <row r="120" spans="1:13" ht="35.25" customHeight="1" outlineLevel="1">
      <c r="A120" s="36">
        <v>9</v>
      </c>
      <c r="B120" s="37" t="s">
        <v>74</v>
      </c>
      <c r="C120" s="18" t="s">
        <v>101</v>
      </c>
      <c r="D120" s="18" t="s">
        <v>18</v>
      </c>
      <c r="E120" s="61">
        <f>E121+E135+E150+E162+E165</f>
        <v>362348760.37000006</v>
      </c>
      <c r="F120" s="61">
        <f aca="true" t="shared" si="45" ref="F120:L120">F121+F135+F150+F162+F165</f>
        <v>0</v>
      </c>
      <c r="G120" s="61">
        <f t="shared" si="45"/>
        <v>0</v>
      </c>
      <c r="H120" s="61">
        <f t="shared" si="45"/>
        <v>0</v>
      </c>
      <c r="I120" s="61">
        <f t="shared" si="45"/>
        <v>0</v>
      </c>
      <c r="J120" s="61">
        <f t="shared" si="45"/>
        <v>0</v>
      </c>
      <c r="K120" s="61">
        <f t="shared" si="45"/>
        <v>0</v>
      </c>
      <c r="L120" s="61">
        <f t="shared" si="45"/>
        <v>348296142.05</v>
      </c>
      <c r="M120" s="68">
        <f t="shared" si="26"/>
        <v>96.12179760028688</v>
      </c>
    </row>
    <row r="121" spans="1:13" ht="24" customHeight="1" outlineLevel="1">
      <c r="A121" s="38" t="s">
        <v>131</v>
      </c>
      <c r="B121" s="41" t="s">
        <v>19</v>
      </c>
      <c r="C121" s="16" t="s">
        <v>101</v>
      </c>
      <c r="D121" s="16" t="s">
        <v>20</v>
      </c>
      <c r="E121" s="58">
        <f>E122+E126+E133+E128</f>
        <v>94191863.85</v>
      </c>
      <c r="F121" s="58">
        <f aca="true" t="shared" si="46" ref="F121:L121">F122+F126+F133+F128</f>
        <v>0</v>
      </c>
      <c r="G121" s="58">
        <f t="shared" si="46"/>
        <v>0</v>
      </c>
      <c r="H121" s="58">
        <f t="shared" si="46"/>
        <v>0</v>
      </c>
      <c r="I121" s="58">
        <f t="shared" si="46"/>
        <v>0</v>
      </c>
      <c r="J121" s="58">
        <f t="shared" si="46"/>
        <v>0</v>
      </c>
      <c r="K121" s="58">
        <f t="shared" si="46"/>
        <v>0</v>
      </c>
      <c r="L121" s="58">
        <f t="shared" si="46"/>
        <v>88166123.31</v>
      </c>
      <c r="M121" s="67">
        <f t="shared" si="26"/>
        <v>93.60269529266779</v>
      </c>
    </row>
    <row r="122" spans="1:13" ht="30.75" customHeight="1" outlineLevel="1">
      <c r="A122" s="33" t="s">
        <v>133</v>
      </c>
      <c r="B122" s="34" t="s">
        <v>165</v>
      </c>
      <c r="C122" s="15" t="s">
        <v>101</v>
      </c>
      <c r="D122" s="15" t="s">
        <v>166</v>
      </c>
      <c r="E122" s="60">
        <f>E125+E124+E123</f>
        <v>83031193.55</v>
      </c>
      <c r="F122" s="60">
        <f aca="true" t="shared" si="47" ref="F122:L122">F125+F124+F123</f>
        <v>0</v>
      </c>
      <c r="G122" s="60">
        <f t="shared" si="47"/>
        <v>0</v>
      </c>
      <c r="H122" s="60">
        <f t="shared" si="47"/>
        <v>0</v>
      </c>
      <c r="I122" s="60">
        <f t="shared" si="47"/>
        <v>0</v>
      </c>
      <c r="J122" s="60">
        <f t="shared" si="47"/>
        <v>0</v>
      </c>
      <c r="K122" s="60">
        <f t="shared" si="47"/>
        <v>0</v>
      </c>
      <c r="L122" s="60">
        <f t="shared" si="47"/>
        <v>83031192.55</v>
      </c>
      <c r="M122" s="69">
        <f t="shared" si="26"/>
        <v>99.99999879563336</v>
      </c>
    </row>
    <row r="123" spans="1:13" ht="30.75" customHeight="1" outlineLevel="1">
      <c r="A123" s="33"/>
      <c r="B123" s="7" t="s">
        <v>299</v>
      </c>
      <c r="C123" s="16" t="s">
        <v>101</v>
      </c>
      <c r="D123" s="16" t="s">
        <v>300</v>
      </c>
      <c r="E123" s="58">
        <v>197596</v>
      </c>
      <c r="F123" s="55"/>
      <c r="G123" s="55"/>
      <c r="H123" s="55"/>
      <c r="I123" s="55"/>
      <c r="J123" s="55"/>
      <c r="K123" s="55"/>
      <c r="L123" s="67">
        <v>197596</v>
      </c>
      <c r="M123" s="67">
        <f t="shared" si="26"/>
        <v>100</v>
      </c>
    </row>
    <row r="124" spans="1:13" ht="35.25" customHeight="1" outlineLevel="1">
      <c r="A124" s="40"/>
      <c r="B124" s="41" t="s">
        <v>22</v>
      </c>
      <c r="C124" s="16" t="s">
        <v>101</v>
      </c>
      <c r="D124" s="16" t="s">
        <v>23</v>
      </c>
      <c r="E124" s="58">
        <v>32474597.55</v>
      </c>
      <c r="F124" s="55"/>
      <c r="G124" s="55"/>
      <c r="H124" s="55"/>
      <c r="I124" s="55"/>
      <c r="J124" s="55"/>
      <c r="K124" s="55"/>
      <c r="L124" s="67">
        <v>32474596.55</v>
      </c>
      <c r="M124" s="67">
        <f t="shared" si="26"/>
        <v>99.99999692067007</v>
      </c>
    </row>
    <row r="125" spans="1:13" ht="45.75" customHeight="1" outlineLevel="1">
      <c r="A125" s="40"/>
      <c r="B125" s="41" t="s">
        <v>2</v>
      </c>
      <c r="C125" s="16" t="s">
        <v>101</v>
      </c>
      <c r="D125" s="16" t="s">
        <v>21</v>
      </c>
      <c r="E125" s="58">
        <v>50359000</v>
      </c>
      <c r="F125" s="55"/>
      <c r="G125" s="55"/>
      <c r="H125" s="55"/>
      <c r="I125" s="55"/>
      <c r="J125" s="55"/>
      <c r="K125" s="55"/>
      <c r="L125" s="67">
        <v>50359000</v>
      </c>
      <c r="M125" s="67">
        <f t="shared" si="26"/>
        <v>100</v>
      </c>
    </row>
    <row r="126" spans="1:13" ht="30" customHeight="1" outlineLevel="1">
      <c r="A126" s="33" t="s">
        <v>137</v>
      </c>
      <c r="B126" s="34" t="s">
        <v>167</v>
      </c>
      <c r="C126" s="15" t="s">
        <v>101</v>
      </c>
      <c r="D126" s="15" t="s">
        <v>168</v>
      </c>
      <c r="E126" s="60">
        <f>E127</f>
        <v>1629141.5</v>
      </c>
      <c r="F126" s="60">
        <f aca="true" t="shared" si="48" ref="F126:L126">F127</f>
        <v>0</v>
      </c>
      <c r="G126" s="60">
        <f t="shared" si="48"/>
        <v>0</v>
      </c>
      <c r="H126" s="60">
        <f t="shared" si="48"/>
        <v>0</v>
      </c>
      <c r="I126" s="60">
        <f t="shared" si="48"/>
        <v>0</v>
      </c>
      <c r="J126" s="60">
        <f t="shared" si="48"/>
        <v>0</v>
      </c>
      <c r="K126" s="60">
        <f t="shared" si="48"/>
        <v>0</v>
      </c>
      <c r="L126" s="60">
        <f t="shared" si="48"/>
        <v>1629141.5</v>
      </c>
      <c r="M126" s="69">
        <f t="shared" si="26"/>
        <v>100</v>
      </c>
    </row>
    <row r="127" spans="1:13" ht="24" customHeight="1" outlineLevel="1">
      <c r="A127" s="40"/>
      <c r="B127" s="41" t="s">
        <v>79</v>
      </c>
      <c r="C127" s="16" t="s">
        <v>101</v>
      </c>
      <c r="D127" s="16" t="s">
        <v>25</v>
      </c>
      <c r="E127" s="58">
        <v>1629141.5</v>
      </c>
      <c r="F127" s="55"/>
      <c r="G127" s="55"/>
      <c r="H127" s="55"/>
      <c r="I127" s="55"/>
      <c r="J127" s="55"/>
      <c r="K127" s="55"/>
      <c r="L127" s="67">
        <v>1629141.5</v>
      </c>
      <c r="M127" s="67">
        <f t="shared" si="26"/>
        <v>100</v>
      </c>
    </row>
    <row r="128" spans="1:13" ht="30.75" customHeight="1" outlineLevel="1">
      <c r="A128" s="33" t="s">
        <v>140</v>
      </c>
      <c r="B128" s="34" t="s">
        <v>223</v>
      </c>
      <c r="C128" s="15" t="s">
        <v>101</v>
      </c>
      <c r="D128" s="15" t="s">
        <v>212</v>
      </c>
      <c r="E128" s="60">
        <f>E129+E130+E131+E132</f>
        <v>8984195.639999999</v>
      </c>
      <c r="F128" s="60">
        <f aca="true" t="shared" si="49" ref="F128:L128">F129+F130+F131+F132</f>
        <v>0</v>
      </c>
      <c r="G128" s="60">
        <f t="shared" si="49"/>
        <v>0</v>
      </c>
      <c r="H128" s="60">
        <f t="shared" si="49"/>
        <v>0</v>
      </c>
      <c r="I128" s="60">
        <f t="shared" si="49"/>
        <v>0</v>
      </c>
      <c r="J128" s="60">
        <f t="shared" si="49"/>
        <v>0</v>
      </c>
      <c r="K128" s="60">
        <f t="shared" si="49"/>
        <v>0</v>
      </c>
      <c r="L128" s="60">
        <f t="shared" si="49"/>
        <v>2965483.9</v>
      </c>
      <c r="M128" s="69">
        <f t="shared" si="26"/>
        <v>33.007784100302615</v>
      </c>
    </row>
    <row r="129" spans="1:13" ht="30.75" customHeight="1" outlineLevel="1">
      <c r="A129" s="40"/>
      <c r="B129" s="2" t="s">
        <v>213</v>
      </c>
      <c r="C129" s="16" t="s">
        <v>101</v>
      </c>
      <c r="D129" s="16" t="s">
        <v>207</v>
      </c>
      <c r="E129" s="58">
        <v>1135239.6</v>
      </c>
      <c r="F129" s="55"/>
      <c r="G129" s="55"/>
      <c r="H129" s="55"/>
      <c r="I129" s="55"/>
      <c r="J129" s="55"/>
      <c r="K129" s="55"/>
      <c r="L129" s="67">
        <v>1130479.9</v>
      </c>
      <c r="M129" s="67">
        <f t="shared" si="26"/>
        <v>99.58073167990263</v>
      </c>
    </row>
    <row r="130" spans="1:13" ht="60" customHeight="1" outlineLevel="1">
      <c r="A130" s="40"/>
      <c r="B130" s="2" t="s">
        <v>240</v>
      </c>
      <c r="C130" s="16" t="s">
        <v>101</v>
      </c>
      <c r="D130" s="1" t="s">
        <v>239</v>
      </c>
      <c r="E130" s="58">
        <v>5970000</v>
      </c>
      <c r="F130" s="55"/>
      <c r="G130" s="55"/>
      <c r="H130" s="55"/>
      <c r="I130" s="55"/>
      <c r="J130" s="55"/>
      <c r="K130" s="55"/>
      <c r="L130" s="67">
        <v>0</v>
      </c>
      <c r="M130" s="67">
        <f t="shared" si="26"/>
        <v>0</v>
      </c>
    </row>
    <row r="131" spans="1:13" ht="51.75" customHeight="1" outlineLevel="1">
      <c r="A131" s="40"/>
      <c r="B131" s="2" t="s">
        <v>348</v>
      </c>
      <c r="C131" s="16" t="s">
        <v>101</v>
      </c>
      <c r="D131" s="1" t="s">
        <v>347</v>
      </c>
      <c r="E131" s="62">
        <v>1860606</v>
      </c>
      <c r="F131" s="55"/>
      <c r="G131" s="55"/>
      <c r="H131" s="55"/>
      <c r="I131" s="55"/>
      <c r="J131" s="55"/>
      <c r="K131" s="55"/>
      <c r="L131" s="67">
        <v>1816653.96</v>
      </c>
      <c r="M131" s="67">
        <f t="shared" si="26"/>
        <v>97.63775673087154</v>
      </c>
    </row>
    <row r="132" spans="1:13" ht="45" customHeight="1" outlineLevel="1">
      <c r="A132" s="40"/>
      <c r="B132" s="2" t="s">
        <v>350</v>
      </c>
      <c r="C132" s="16" t="s">
        <v>101</v>
      </c>
      <c r="D132" s="1" t="s">
        <v>349</v>
      </c>
      <c r="E132" s="58">
        <v>18350.04</v>
      </c>
      <c r="F132" s="55"/>
      <c r="G132" s="55"/>
      <c r="H132" s="55"/>
      <c r="I132" s="55"/>
      <c r="J132" s="55"/>
      <c r="K132" s="55"/>
      <c r="L132" s="67">
        <v>18350.04</v>
      </c>
      <c r="M132" s="67">
        <f t="shared" si="26"/>
        <v>100</v>
      </c>
    </row>
    <row r="133" spans="1:13" ht="34.5" customHeight="1" outlineLevel="1">
      <c r="A133" s="33" t="s">
        <v>364</v>
      </c>
      <c r="B133" s="34" t="s">
        <v>204</v>
      </c>
      <c r="C133" s="15" t="s">
        <v>101</v>
      </c>
      <c r="D133" s="15" t="s">
        <v>205</v>
      </c>
      <c r="E133" s="60">
        <f>E134</f>
        <v>547333.16</v>
      </c>
      <c r="F133" s="60">
        <f aca="true" t="shared" si="50" ref="F133:L133">F134</f>
        <v>0</v>
      </c>
      <c r="G133" s="60">
        <f t="shared" si="50"/>
        <v>0</v>
      </c>
      <c r="H133" s="60">
        <f t="shared" si="50"/>
        <v>0</v>
      </c>
      <c r="I133" s="60">
        <f t="shared" si="50"/>
        <v>0</v>
      </c>
      <c r="J133" s="60">
        <f t="shared" si="50"/>
        <v>0</v>
      </c>
      <c r="K133" s="60">
        <f t="shared" si="50"/>
        <v>0</v>
      </c>
      <c r="L133" s="60">
        <f t="shared" si="50"/>
        <v>540305.36</v>
      </c>
      <c r="M133" s="69">
        <f t="shared" si="26"/>
        <v>98.7159922852107</v>
      </c>
    </row>
    <row r="134" spans="1:13" ht="24" customHeight="1" outlineLevel="1">
      <c r="A134" s="40"/>
      <c r="B134" s="41" t="s">
        <v>169</v>
      </c>
      <c r="C134" s="16" t="s">
        <v>101</v>
      </c>
      <c r="D134" s="16" t="s">
        <v>170</v>
      </c>
      <c r="E134" s="58">
        <v>547333.16</v>
      </c>
      <c r="F134" s="55"/>
      <c r="G134" s="55"/>
      <c r="H134" s="55"/>
      <c r="I134" s="55"/>
      <c r="J134" s="55"/>
      <c r="K134" s="55"/>
      <c r="L134" s="67">
        <v>540305.36</v>
      </c>
      <c r="M134" s="67">
        <f t="shared" si="26"/>
        <v>98.7159922852107</v>
      </c>
    </row>
    <row r="135" spans="1:13" ht="18.75" customHeight="1" outlineLevel="1">
      <c r="A135" s="38" t="s">
        <v>141</v>
      </c>
      <c r="B135" s="41" t="s">
        <v>26</v>
      </c>
      <c r="C135" s="16" t="s">
        <v>101</v>
      </c>
      <c r="D135" s="16" t="s">
        <v>407</v>
      </c>
      <c r="E135" s="58">
        <f>E136+E140+E143+E148</f>
        <v>230667193.12</v>
      </c>
      <c r="F135" s="58">
        <f aca="true" t="shared" si="51" ref="F135:L135">F136+F140+F143+F148</f>
        <v>0</v>
      </c>
      <c r="G135" s="58">
        <f t="shared" si="51"/>
        <v>0</v>
      </c>
      <c r="H135" s="58">
        <f t="shared" si="51"/>
        <v>0</v>
      </c>
      <c r="I135" s="58">
        <f t="shared" si="51"/>
        <v>0</v>
      </c>
      <c r="J135" s="58">
        <f t="shared" si="51"/>
        <v>0</v>
      </c>
      <c r="K135" s="58">
        <f t="shared" si="51"/>
        <v>0</v>
      </c>
      <c r="L135" s="58">
        <f t="shared" si="51"/>
        <v>224665935.21</v>
      </c>
      <c r="M135" s="67">
        <f t="shared" si="26"/>
        <v>97.39830453181179</v>
      </c>
    </row>
    <row r="136" spans="1:13" ht="35.25" customHeight="1" outlineLevel="1">
      <c r="A136" s="33" t="s">
        <v>143</v>
      </c>
      <c r="B136" s="34" t="s">
        <v>172</v>
      </c>
      <c r="C136" s="15" t="s">
        <v>101</v>
      </c>
      <c r="D136" s="15" t="s">
        <v>173</v>
      </c>
      <c r="E136" s="60">
        <f>E137+E138+E139</f>
        <v>200403542.42000002</v>
      </c>
      <c r="F136" s="60">
        <f aca="true" t="shared" si="52" ref="F136:L136">F137+F138+F139</f>
        <v>0</v>
      </c>
      <c r="G136" s="60">
        <f t="shared" si="52"/>
        <v>0</v>
      </c>
      <c r="H136" s="60">
        <f t="shared" si="52"/>
        <v>0</v>
      </c>
      <c r="I136" s="60">
        <f t="shared" si="52"/>
        <v>0</v>
      </c>
      <c r="J136" s="60">
        <f t="shared" si="52"/>
        <v>0</v>
      </c>
      <c r="K136" s="60">
        <f t="shared" si="52"/>
        <v>0</v>
      </c>
      <c r="L136" s="60">
        <f t="shared" si="52"/>
        <v>194628084.91</v>
      </c>
      <c r="M136" s="69">
        <f t="shared" si="26"/>
        <v>97.11808611751185</v>
      </c>
    </row>
    <row r="137" spans="1:13" ht="35.25" customHeight="1" outlineLevel="1">
      <c r="A137" s="40"/>
      <c r="B137" s="41" t="s">
        <v>27</v>
      </c>
      <c r="C137" s="16" t="s">
        <v>101</v>
      </c>
      <c r="D137" s="16" t="s">
        <v>28</v>
      </c>
      <c r="E137" s="58">
        <v>58740837.42</v>
      </c>
      <c r="F137" s="55"/>
      <c r="G137" s="55"/>
      <c r="H137" s="55"/>
      <c r="I137" s="55"/>
      <c r="J137" s="55"/>
      <c r="K137" s="55"/>
      <c r="L137" s="67">
        <v>58740837.42</v>
      </c>
      <c r="M137" s="67">
        <f t="shared" si="26"/>
        <v>100</v>
      </c>
    </row>
    <row r="138" spans="1:13" ht="48.75" customHeight="1" outlineLevel="1">
      <c r="A138" s="40"/>
      <c r="B138" s="41" t="s">
        <v>174</v>
      </c>
      <c r="C138" s="16" t="s">
        <v>101</v>
      </c>
      <c r="D138" s="16" t="s">
        <v>29</v>
      </c>
      <c r="E138" s="58">
        <v>138709000</v>
      </c>
      <c r="F138" s="55"/>
      <c r="G138" s="55"/>
      <c r="H138" s="55"/>
      <c r="I138" s="55"/>
      <c r="J138" s="55"/>
      <c r="K138" s="55"/>
      <c r="L138" s="67">
        <v>134246952.03</v>
      </c>
      <c r="M138" s="67">
        <f t="shared" si="26"/>
        <v>96.78315900914865</v>
      </c>
    </row>
    <row r="139" spans="1:13" ht="31.5" customHeight="1" outlineLevel="1">
      <c r="A139" s="40"/>
      <c r="B139" s="41" t="s">
        <v>246</v>
      </c>
      <c r="C139" s="16" t="s">
        <v>101</v>
      </c>
      <c r="D139" s="1" t="s">
        <v>245</v>
      </c>
      <c r="E139" s="58">
        <v>2953705</v>
      </c>
      <c r="F139" s="55"/>
      <c r="G139" s="55"/>
      <c r="H139" s="55"/>
      <c r="I139" s="55"/>
      <c r="J139" s="55"/>
      <c r="K139" s="55"/>
      <c r="L139" s="67">
        <v>1640295.46</v>
      </c>
      <c r="M139" s="67">
        <f aca="true" t="shared" si="53" ref="M139:M184">L139/E139*100</f>
        <v>55.53348963420518</v>
      </c>
    </row>
    <row r="140" spans="1:13" ht="39.75" customHeight="1" outlineLevel="1">
      <c r="A140" s="33" t="s">
        <v>146</v>
      </c>
      <c r="B140" s="34" t="s">
        <v>404</v>
      </c>
      <c r="C140" s="15" t="s">
        <v>101</v>
      </c>
      <c r="D140" s="15" t="s">
        <v>175</v>
      </c>
      <c r="E140" s="60">
        <f>E141+E142</f>
        <v>12432047</v>
      </c>
      <c r="F140" s="60">
        <f aca="true" t="shared" si="54" ref="F140:L140">F141+F142</f>
        <v>0</v>
      </c>
      <c r="G140" s="60">
        <f t="shared" si="54"/>
        <v>0</v>
      </c>
      <c r="H140" s="60">
        <f t="shared" si="54"/>
        <v>0</v>
      </c>
      <c r="I140" s="60">
        <f t="shared" si="54"/>
        <v>0</v>
      </c>
      <c r="J140" s="60">
        <f t="shared" si="54"/>
        <v>0</v>
      </c>
      <c r="K140" s="60">
        <f t="shared" si="54"/>
        <v>0</v>
      </c>
      <c r="L140" s="60">
        <f t="shared" si="54"/>
        <v>12243952.88</v>
      </c>
      <c r="M140" s="69">
        <f t="shared" si="53"/>
        <v>98.48702212917954</v>
      </c>
    </row>
    <row r="141" spans="1:13" ht="23.25" customHeight="1" outlineLevel="1">
      <c r="A141" s="40"/>
      <c r="B141" s="41" t="s">
        <v>24</v>
      </c>
      <c r="C141" s="16" t="s">
        <v>101</v>
      </c>
      <c r="D141" s="16" t="s">
        <v>73</v>
      </c>
      <c r="E141" s="58">
        <v>350600</v>
      </c>
      <c r="F141" s="55"/>
      <c r="G141" s="55"/>
      <c r="H141" s="55"/>
      <c r="I141" s="55"/>
      <c r="J141" s="55"/>
      <c r="K141" s="55"/>
      <c r="L141" s="67">
        <v>350600</v>
      </c>
      <c r="M141" s="67">
        <f t="shared" si="53"/>
        <v>100</v>
      </c>
    </row>
    <row r="142" spans="1:13" ht="31.5" customHeight="1" outlineLevel="1">
      <c r="A142" s="40"/>
      <c r="B142" s="41" t="s">
        <v>241</v>
      </c>
      <c r="C142" s="16" t="s">
        <v>101</v>
      </c>
      <c r="D142" s="16" t="s">
        <v>242</v>
      </c>
      <c r="E142" s="58">
        <v>12081447</v>
      </c>
      <c r="F142" s="55"/>
      <c r="G142" s="55"/>
      <c r="H142" s="55"/>
      <c r="I142" s="55"/>
      <c r="J142" s="55"/>
      <c r="K142" s="55"/>
      <c r="L142" s="67">
        <v>11893352.88</v>
      </c>
      <c r="M142" s="67">
        <f t="shared" si="53"/>
        <v>98.4431159611924</v>
      </c>
    </row>
    <row r="143" spans="1:13" ht="27.75" customHeight="1" outlineLevel="1">
      <c r="A143" s="33" t="s">
        <v>365</v>
      </c>
      <c r="B143" s="34" t="s">
        <v>176</v>
      </c>
      <c r="C143" s="15" t="s">
        <v>101</v>
      </c>
      <c r="D143" s="15" t="s">
        <v>177</v>
      </c>
      <c r="E143" s="60">
        <f>E144+E145+E146+E147</f>
        <v>16982883.58</v>
      </c>
      <c r="F143" s="60">
        <f aca="true" t="shared" si="55" ref="F143:L143">F144+F145+F146+F147</f>
        <v>0</v>
      </c>
      <c r="G143" s="60">
        <f t="shared" si="55"/>
        <v>0</v>
      </c>
      <c r="H143" s="60">
        <f t="shared" si="55"/>
        <v>0</v>
      </c>
      <c r="I143" s="60">
        <f t="shared" si="55"/>
        <v>0</v>
      </c>
      <c r="J143" s="60">
        <f t="shared" si="55"/>
        <v>0</v>
      </c>
      <c r="K143" s="60">
        <f t="shared" si="55"/>
        <v>0</v>
      </c>
      <c r="L143" s="60">
        <f t="shared" si="55"/>
        <v>16945177.3</v>
      </c>
      <c r="M143" s="69">
        <f t="shared" si="53"/>
        <v>99.7779748072677</v>
      </c>
    </row>
    <row r="144" spans="1:13" ht="22.5" customHeight="1" outlineLevel="1">
      <c r="A144" s="33"/>
      <c r="B144" s="2" t="s">
        <v>208</v>
      </c>
      <c r="C144" s="16" t="s">
        <v>101</v>
      </c>
      <c r="D144" s="1" t="s">
        <v>209</v>
      </c>
      <c r="E144" s="58">
        <v>3222888.83</v>
      </c>
      <c r="F144" s="55"/>
      <c r="G144" s="55"/>
      <c r="H144" s="55"/>
      <c r="I144" s="55"/>
      <c r="J144" s="55"/>
      <c r="K144" s="55"/>
      <c r="L144" s="67">
        <v>3222888.83</v>
      </c>
      <c r="M144" s="67">
        <f t="shared" si="53"/>
        <v>100</v>
      </c>
    </row>
    <row r="145" spans="1:13" ht="33" customHeight="1" outlineLevel="1">
      <c r="A145" s="33"/>
      <c r="B145" s="8" t="s">
        <v>243</v>
      </c>
      <c r="C145" s="16" t="s">
        <v>101</v>
      </c>
      <c r="D145" s="46" t="s">
        <v>244</v>
      </c>
      <c r="E145" s="58">
        <v>10456516.62</v>
      </c>
      <c r="F145" s="55"/>
      <c r="G145" s="55"/>
      <c r="H145" s="55"/>
      <c r="I145" s="55"/>
      <c r="J145" s="55"/>
      <c r="K145" s="55"/>
      <c r="L145" s="67">
        <v>10418810.34</v>
      </c>
      <c r="M145" s="67">
        <f t="shared" si="53"/>
        <v>99.63939922471047</v>
      </c>
    </row>
    <row r="146" spans="1:13" ht="27" customHeight="1" outlineLevel="1">
      <c r="A146" s="33"/>
      <c r="B146" s="8" t="s">
        <v>352</v>
      </c>
      <c r="C146" s="16" t="s">
        <v>101</v>
      </c>
      <c r="D146" s="46" t="s">
        <v>351</v>
      </c>
      <c r="E146" s="58">
        <v>105240.5</v>
      </c>
      <c r="F146" s="55"/>
      <c r="G146" s="55"/>
      <c r="H146" s="55"/>
      <c r="I146" s="55"/>
      <c r="J146" s="55"/>
      <c r="K146" s="55"/>
      <c r="L146" s="67">
        <v>105240.5</v>
      </c>
      <c r="M146" s="67">
        <f t="shared" si="53"/>
        <v>100</v>
      </c>
    </row>
    <row r="147" spans="1:13" ht="30.75" customHeight="1" outlineLevel="1">
      <c r="A147" s="33"/>
      <c r="B147" s="8" t="s">
        <v>354</v>
      </c>
      <c r="C147" s="16" t="s">
        <v>101</v>
      </c>
      <c r="D147" s="46" t="s">
        <v>353</v>
      </c>
      <c r="E147" s="58">
        <v>3198237.63</v>
      </c>
      <c r="F147" s="55"/>
      <c r="G147" s="55"/>
      <c r="H147" s="55"/>
      <c r="I147" s="55"/>
      <c r="J147" s="55"/>
      <c r="K147" s="55"/>
      <c r="L147" s="67">
        <v>3198237.63</v>
      </c>
      <c r="M147" s="67">
        <f t="shared" si="53"/>
        <v>100</v>
      </c>
    </row>
    <row r="148" spans="1:13" ht="33" customHeight="1" outlineLevel="1">
      <c r="A148" s="33" t="s">
        <v>366</v>
      </c>
      <c r="B148" s="34" t="s">
        <v>204</v>
      </c>
      <c r="C148" s="15" t="s">
        <v>101</v>
      </c>
      <c r="D148" s="15" t="s">
        <v>315</v>
      </c>
      <c r="E148" s="60">
        <f>E149</f>
        <v>848720.12</v>
      </c>
      <c r="F148" s="60">
        <f aca="true" t="shared" si="56" ref="F148:L148">F149</f>
        <v>0</v>
      </c>
      <c r="G148" s="60">
        <f t="shared" si="56"/>
        <v>0</v>
      </c>
      <c r="H148" s="60">
        <f t="shared" si="56"/>
        <v>0</v>
      </c>
      <c r="I148" s="60">
        <f t="shared" si="56"/>
        <v>0</v>
      </c>
      <c r="J148" s="60">
        <f t="shared" si="56"/>
        <v>0</v>
      </c>
      <c r="K148" s="60">
        <f t="shared" si="56"/>
        <v>0</v>
      </c>
      <c r="L148" s="60">
        <f t="shared" si="56"/>
        <v>848720.12</v>
      </c>
      <c r="M148" s="69">
        <f t="shared" si="53"/>
        <v>100</v>
      </c>
    </row>
    <row r="149" spans="1:13" ht="33" customHeight="1" outlineLevel="1">
      <c r="A149" s="40"/>
      <c r="B149" s="41" t="s">
        <v>169</v>
      </c>
      <c r="C149" s="16" t="s">
        <v>101</v>
      </c>
      <c r="D149" s="16" t="s">
        <v>301</v>
      </c>
      <c r="E149" s="58">
        <v>848720.12</v>
      </c>
      <c r="F149" s="55"/>
      <c r="G149" s="55"/>
      <c r="H149" s="55"/>
      <c r="I149" s="55"/>
      <c r="J149" s="55"/>
      <c r="K149" s="55"/>
      <c r="L149" s="67">
        <v>848720.12</v>
      </c>
      <c r="M149" s="67">
        <f t="shared" si="53"/>
        <v>100</v>
      </c>
    </row>
    <row r="150" spans="1:13" ht="35.25" customHeight="1" outlineLevel="1">
      <c r="A150" s="38" t="s">
        <v>150</v>
      </c>
      <c r="B150" s="41" t="s">
        <v>30</v>
      </c>
      <c r="C150" s="16" t="s">
        <v>101</v>
      </c>
      <c r="D150" s="16" t="s">
        <v>31</v>
      </c>
      <c r="E150" s="58">
        <f>E151+E153+E156+E158+E160</f>
        <v>19346638.86</v>
      </c>
      <c r="F150" s="58">
        <f aca="true" t="shared" si="57" ref="F150:L150">F151+F153+F156+F158+F160</f>
        <v>0</v>
      </c>
      <c r="G150" s="58">
        <f t="shared" si="57"/>
        <v>0</v>
      </c>
      <c r="H150" s="58">
        <f t="shared" si="57"/>
        <v>0</v>
      </c>
      <c r="I150" s="58">
        <f t="shared" si="57"/>
        <v>0</v>
      </c>
      <c r="J150" s="58">
        <f t="shared" si="57"/>
        <v>0</v>
      </c>
      <c r="K150" s="58">
        <f t="shared" si="57"/>
        <v>0</v>
      </c>
      <c r="L150" s="58">
        <f t="shared" si="57"/>
        <v>19346638.86</v>
      </c>
      <c r="M150" s="67">
        <f t="shared" si="53"/>
        <v>100</v>
      </c>
    </row>
    <row r="151" spans="1:13" ht="35.25" customHeight="1" outlineLevel="1">
      <c r="A151" s="33" t="s">
        <v>151</v>
      </c>
      <c r="B151" s="34" t="s">
        <v>179</v>
      </c>
      <c r="C151" s="15" t="s">
        <v>101</v>
      </c>
      <c r="D151" s="15" t="s">
        <v>180</v>
      </c>
      <c r="E151" s="60">
        <f>E152</f>
        <v>15103061.12</v>
      </c>
      <c r="F151" s="60">
        <f aca="true" t="shared" si="58" ref="F151:L151">F152</f>
        <v>0</v>
      </c>
      <c r="G151" s="60">
        <f t="shared" si="58"/>
        <v>0</v>
      </c>
      <c r="H151" s="60">
        <f t="shared" si="58"/>
        <v>0</v>
      </c>
      <c r="I151" s="60">
        <f t="shared" si="58"/>
        <v>0</v>
      </c>
      <c r="J151" s="60">
        <f t="shared" si="58"/>
        <v>0</v>
      </c>
      <c r="K151" s="60">
        <f t="shared" si="58"/>
        <v>0</v>
      </c>
      <c r="L151" s="60">
        <f t="shared" si="58"/>
        <v>15103061.12</v>
      </c>
      <c r="M151" s="69">
        <f t="shared" si="53"/>
        <v>100</v>
      </c>
    </row>
    <row r="152" spans="1:13" ht="35.25" customHeight="1" outlineLevel="1">
      <c r="A152" s="40"/>
      <c r="B152" s="41" t="s">
        <v>32</v>
      </c>
      <c r="C152" s="16" t="s">
        <v>101</v>
      </c>
      <c r="D152" s="16" t="s">
        <v>33</v>
      </c>
      <c r="E152" s="58">
        <v>15103061.12</v>
      </c>
      <c r="F152" s="55"/>
      <c r="G152" s="55"/>
      <c r="H152" s="55"/>
      <c r="I152" s="55"/>
      <c r="J152" s="55"/>
      <c r="K152" s="55"/>
      <c r="L152" s="67">
        <v>15103061.12</v>
      </c>
      <c r="M152" s="67">
        <f t="shared" si="53"/>
        <v>100</v>
      </c>
    </row>
    <row r="153" spans="1:13" ht="35.25" customHeight="1" outlineLevel="1">
      <c r="A153" s="33" t="s">
        <v>154</v>
      </c>
      <c r="B153" s="34" t="s">
        <v>181</v>
      </c>
      <c r="C153" s="15" t="s">
        <v>101</v>
      </c>
      <c r="D153" s="15" t="s">
        <v>182</v>
      </c>
      <c r="E153" s="60">
        <f>E155+E154</f>
        <v>4014817.17</v>
      </c>
      <c r="F153" s="60">
        <f aca="true" t="shared" si="59" ref="F153:L153">F155+F154</f>
        <v>0</v>
      </c>
      <c r="G153" s="60">
        <f t="shared" si="59"/>
        <v>0</v>
      </c>
      <c r="H153" s="60">
        <f t="shared" si="59"/>
        <v>0</v>
      </c>
      <c r="I153" s="60">
        <f t="shared" si="59"/>
        <v>0</v>
      </c>
      <c r="J153" s="60">
        <f t="shared" si="59"/>
        <v>0</v>
      </c>
      <c r="K153" s="60">
        <f t="shared" si="59"/>
        <v>0</v>
      </c>
      <c r="L153" s="60">
        <f t="shared" si="59"/>
        <v>4014817.17</v>
      </c>
      <c r="M153" s="69">
        <f t="shared" si="53"/>
        <v>100</v>
      </c>
    </row>
    <row r="154" spans="1:13" ht="35.25" customHeight="1" outlineLevel="1">
      <c r="A154" s="33"/>
      <c r="B154" s="7" t="s">
        <v>306</v>
      </c>
      <c r="C154" s="15" t="s">
        <v>101</v>
      </c>
      <c r="D154" s="1" t="s">
        <v>307</v>
      </c>
      <c r="E154" s="58">
        <v>954737.17</v>
      </c>
      <c r="F154" s="55"/>
      <c r="G154" s="55"/>
      <c r="H154" s="55"/>
      <c r="I154" s="55"/>
      <c r="J154" s="55"/>
      <c r="K154" s="55"/>
      <c r="L154" s="67">
        <v>954737.17</v>
      </c>
      <c r="M154" s="67">
        <f t="shared" si="53"/>
        <v>100</v>
      </c>
    </row>
    <row r="155" spans="1:13" ht="35.25" customHeight="1" outlineLevel="1">
      <c r="A155" s="40"/>
      <c r="B155" s="41" t="s">
        <v>5</v>
      </c>
      <c r="C155" s="16" t="s">
        <v>101</v>
      </c>
      <c r="D155" s="16" t="s">
        <v>40</v>
      </c>
      <c r="E155" s="58">
        <v>3060080</v>
      </c>
      <c r="F155" s="55"/>
      <c r="G155" s="55"/>
      <c r="H155" s="55"/>
      <c r="I155" s="55"/>
      <c r="J155" s="55"/>
      <c r="K155" s="55"/>
      <c r="L155" s="67">
        <v>3060080</v>
      </c>
      <c r="M155" s="67">
        <f t="shared" si="53"/>
        <v>100</v>
      </c>
    </row>
    <row r="156" spans="1:13" ht="35.25" customHeight="1" outlineLevel="1">
      <c r="A156" s="33" t="s">
        <v>206</v>
      </c>
      <c r="B156" s="34" t="s">
        <v>316</v>
      </c>
      <c r="C156" s="15" t="s">
        <v>101</v>
      </c>
      <c r="D156" s="15" t="s">
        <v>317</v>
      </c>
      <c r="E156" s="60">
        <f>E157</f>
        <v>65693</v>
      </c>
      <c r="F156" s="60">
        <f aca="true" t="shared" si="60" ref="F156:L156">F157</f>
        <v>0</v>
      </c>
      <c r="G156" s="60">
        <f t="shared" si="60"/>
        <v>0</v>
      </c>
      <c r="H156" s="60">
        <f t="shared" si="60"/>
        <v>0</v>
      </c>
      <c r="I156" s="60">
        <f t="shared" si="60"/>
        <v>0</v>
      </c>
      <c r="J156" s="60">
        <f t="shared" si="60"/>
        <v>0</v>
      </c>
      <c r="K156" s="60">
        <f t="shared" si="60"/>
        <v>0</v>
      </c>
      <c r="L156" s="60">
        <f t="shared" si="60"/>
        <v>65693</v>
      </c>
      <c r="M156" s="69">
        <f t="shared" si="53"/>
        <v>100</v>
      </c>
    </row>
    <row r="157" spans="1:13" ht="35.25" customHeight="1" outlineLevel="1">
      <c r="A157" s="40"/>
      <c r="B157" s="2" t="s">
        <v>89</v>
      </c>
      <c r="C157" s="16" t="s">
        <v>101</v>
      </c>
      <c r="D157" s="16" t="s">
        <v>302</v>
      </c>
      <c r="E157" s="58">
        <v>65693</v>
      </c>
      <c r="F157" s="55"/>
      <c r="G157" s="55"/>
      <c r="H157" s="55"/>
      <c r="I157" s="55"/>
      <c r="J157" s="55"/>
      <c r="K157" s="55"/>
      <c r="L157" s="67">
        <v>65693</v>
      </c>
      <c r="M157" s="67">
        <f t="shared" si="53"/>
        <v>100</v>
      </c>
    </row>
    <row r="158" spans="1:13" ht="35.25" customHeight="1" outlineLevel="1">
      <c r="A158" s="33" t="s">
        <v>367</v>
      </c>
      <c r="B158" s="34" t="s">
        <v>318</v>
      </c>
      <c r="C158" s="15" t="s">
        <v>101</v>
      </c>
      <c r="D158" s="15" t="s">
        <v>319</v>
      </c>
      <c r="E158" s="60">
        <f aca="true" t="shared" si="61" ref="E158:L158">E159</f>
        <v>123820.57</v>
      </c>
      <c r="F158" s="60">
        <f t="shared" si="61"/>
        <v>0</v>
      </c>
      <c r="G158" s="60">
        <f t="shared" si="61"/>
        <v>0</v>
      </c>
      <c r="H158" s="60">
        <f t="shared" si="61"/>
        <v>0</v>
      </c>
      <c r="I158" s="60">
        <f t="shared" si="61"/>
        <v>0</v>
      </c>
      <c r="J158" s="60">
        <f t="shared" si="61"/>
        <v>0</v>
      </c>
      <c r="K158" s="60">
        <f t="shared" si="61"/>
        <v>0</v>
      </c>
      <c r="L158" s="60">
        <f t="shared" si="61"/>
        <v>123820.57</v>
      </c>
      <c r="M158" s="69">
        <f t="shared" si="53"/>
        <v>100</v>
      </c>
    </row>
    <row r="159" spans="1:13" ht="35.25" customHeight="1" outlineLevel="1">
      <c r="A159" s="40"/>
      <c r="B159" s="6" t="s">
        <v>304</v>
      </c>
      <c r="C159" s="16" t="s">
        <v>101</v>
      </c>
      <c r="D159" s="16" t="s">
        <v>305</v>
      </c>
      <c r="E159" s="58">
        <v>123820.57</v>
      </c>
      <c r="F159" s="55"/>
      <c r="G159" s="55"/>
      <c r="H159" s="55"/>
      <c r="I159" s="55"/>
      <c r="J159" s="55"/>
      <c r="K159" s="55"/>
      <c r="L159" s="67">
        <v>123820.57</v>
      </c>
      <c r="M159" s="67">
        <f t="shared" si="53"/>
        <v>100</v>
      </c>
    </row>
    <row r="160" spans="1:13" ht="35.25" customHeight="1" outlineLevel="1">
      <c r="A160" s="33" t="s">
        <v>403</v>
      </c>
      <c r="B160" s="34" t="s">
        <v>320</v>
      </c>
      <c r="C160" s="15" t="s">
        <v>101</v>
      </c>
      <c r="D160" s="15" t="s">
        <v>321</v>
      </c>
      <c r="E160" s="60">
        <f>E161</f>
        <v>39247</v>
      </c>
      <c r="F160" s="60">
        <f aca="true" t="shared" si="62" ref="F160:L160">F161</f>
        <v>0</v>
      </c>
      <c r="G160" s="60">
        <f t="shared" si="62"/>
        <v>0</v>
      </c>
      <c r="H160" s="60">
        <f t="shared" si="62"/>
        <v>0</v>
      </c>
      <c r="I160" s="60">
        <f t="shared" si="62"/>
        <v>0</v>
      </c>
      <c r="J160" s="60">
        <f t="shared" si="62"/>
        <v>0</v>
      </c>
      <c r="K160" s="60">
        <f t="shared" si="62"/>
        <v>0</v>
      </c>
      <c r="L160" s="60">
        <f t="shared" si="62"/>
        <v>39247</v>
      </c>
      <c r="M160" s="69">
        <f t="shared" si="53"/>
        <v>100</v>
      </c>
    </row>
    <row r="161" spans="1:13" ht="26.25" customHeight="1" outlineLevel="1">
      <c r="A161" s="40"/>
      <c r="B161" s="41" t="s">
        <v>281</v>
      </c>
      <c r="C161" s="16" t="s">
        <v>101</v>
      </c>
      <c r="D161" s="16" t="s">
        <v>303</v>
      </c>
      <c r="E161" s="58">
        <v>39247</v>
      </c>
      <c r="F161" s="55"/>
      <c r="G161" s="55"/>
      <c r="H161" s="55"/>
      <c r="I161" s="55"/>
      <c r="J161" s="55"/>
      <c r="K161" s="55"/>
      <c r="L161" s="67">
        <v>39247</v>
      </c>
      <c r="M161" s="67">
        <f t="shared" si="53"/>
        <v>100</v>
      </c>
    </row>
    <row r="162" spans="1:13" ht="30" customHeight="1" outlineLevel="1">
      <c r="A162" s="38" t="s">
        <v>157</v>
      </c>
      <c r="B162" s="41" t="s">
        <v>183</v>
      </c>
      <c r="C162" s="16" t="s">
        <v>101</v>
      </c>
      <c r="D162" s="16" t="s">
        <v>184</v>
      </c>
      <c r="E162" s="58">
        <f>E163</f>
        <v>83833.12</v>
      </c>
      <c r="F162" s="58">
        <f aca="true" t="shared" si="63" ref="F162:L163">F163</f>
        <v>0</v>
      </c>
      <c r="G162" s="58">
        <f t="shared" si="63"/>
        <v>0</v>
      </c>
      <c r="H162" s="58">
        <f t="shared" si="63"/>
        <v>0</v>
      </c>
      <c r="I162" s="58">
        <f t="shared" si="63"/>
        <v>0</v>
      </c>
      <c r="J162" s="58">
        <f t="shared" si="63"/>
        <v>0</v>
      </c>
      <c r="K162" s="58">
        <f t="shared" si="63"/>
        <v>0</v>
      </c>
      <c r="L162" s="58">
        <f t="shared" si="63"/>
        <v>83833.12</v>
      </c>
      <c r="M162" s="67">
        <f t="shared" si="53"/>
        <v>100</v>
      </c>
    </row>
    <row r="163" spans="1:13" ht="32.25" customHeight="1" outlineLevel="1">
      <c r="A163" s="33" t="s">
        <v>159</v>
      </c>
      <c r="B163" s="34" t="s">
        <v>147</v>
      </c>
      <c r="C163" s="15" t="s">
        <v>101</v>
      </c>
      <c r="D163" s="15" t="s">
        <v>185</v>
      </c>
      <c r="E163" s="60">
        <f>E164</f>
        <v>83833.12</v>
      </c>
      <c r="F163" s="60">
        <f t="shared" si="63"/>
        <v>0</v>
      </c>
      <c r="G163" s="60">
        <f t="shared" si="63"/>
        <v>0</v>
      </c>
      <c r="H163" s="60">
        <f t="shared" si="63"/>
        <v>0</v>
      </c>
      <c r="I163" s="60">
        <f t="shared" si="63"/>
        <v>0</v>
      </c>
      <c r="J163" s="60">
        <f t="shared" si="63"/>
        <v>0</v>
      </c>
      <c r="K163" s="60">
        <f t="shared" si="63"/>
        <v>0</v>
      </c>
      <c r="L163" s="60">
        <f t="shared" si="63"/>
        <v>83833.12</v>
      </c>
      <c r="M163" s="69">
        <f t="shared" si="53"/>
        <v>100</v>
      </c>
    </row>
    <row r="164" spans="1:13" ht="32.25" customHeight="1" outlineLevel="1">
      <c r="A164" s="40"/>
      <c r="B164" s="41" t="s">
        <v>186</v>
      </c>
      <c r="C164" s="16" t="s">
        <v>101</v>
      </c>
      <c r="D164" s="16" t="s">
        <v>187</v>
      </c>
      <c r="E164" s="58">
        <v>83833.12</v>
      </c>
      <c r="F164" s="55"/>
      <c r="G164" s="55"/>
      <c r="H164" s="55"/>
      <c r="I164" s="55"/>
      <c r="J164" s="55"/>
      <c r="K164" s="55"/>
      <c r="L164" s="67">
        <v>83833.12</v>
      </c>
      <c r="M164" s="67">
        <f t="shared" si="53"/>
        <v>100</v>
      </c>
    </row>
    <row r="165" spans="1:13" ht="30" customHeight="1" outlineLevel="1">
      <c r="A165" s="38" t="s">
        <v>311</v>
      </c>
      <c r="B165" s="41" t="s">
        <v>75</v>
      </c>
      <c r="C165" s="16" t="s">
        <v>101</v>
      </c>
      <c r="D165" s="16" t="s">
        <v>76</v>
      </c>
      <c r="E165" s="58">
        <f>E166+E167+E168+E169</f>
        <v>18059231.419999998</v>
      </c>
      <c r="F165" s="58">
        <f aca="true" t="shared" si="64" ref="F165:L165">F166+F167+F168+F169</f>
        <v>0</v>
      </c>
      <c r="G165" s="58">
        <f t="shared" si="64"/>
        <v>0</v>
      </c>
      <c r="H165" s="58">
        <f t="shared" si="64"/>
        <v>0</v>
      </c>
      <c r="I165" s="58">
        <f t="shared" si="64"/>
        <v>0</v>
      </c>
      <c r="J165" s="58">
        <f t="shared" si="64"/>
        <v>0</v>
      </c>
      <c r="K165" s="58">
        <f t="shared" si="64"/>
        <v>0</v>
      </c>
      <c r="L165" s="58">
        <f t="shared" si="64"/>
        <v>16033611.55</v>
      </c>
      <c r="M165" s="67">
        <f t="shared" si="53"/>
        <v>88.78346579159128</v>
      </c>
    </row>
    <row r="166" spans="1:13" ht="24.75" customHeight="1" outlineLevel="1">
      <c r="A166" s="40"/>
      <c r="B166" s="41" t="s">
        <v>1</v>
      </c>
      <c r="C166" s="16" t="s">
        <v>100</v>
      </c>
      <c r="D166" s="16" t="s">
        <v>42</v>
      </c>
      <c r="E166" s="58">
        <v>2758041.08</v>
      </c>
      <c r="F166" s="55"/>
      <c r="G166" s="55"/>
      <c r="H166" s="55"/>
      <c r="I166" s="55"/>
      <c r="J166" s="55"/>
      <c r="K166" s="55"/>
      <c r="L166" s="67">
        <v>2756209.53</v>
      </c>
      <c r="M166" s="67">
        <f t="shared" si="53"/>
        <v>99.9335923596903</v>
      </c>
    </row>
    <row r="167" spans="1:13" ht="23.25" customHeight="1" outlineLevel="1">
      <c r="A167" s="40"/>
      <c r="B167" s="6" t="s">
        <v>97</v>
      </c>
      <c r="C167" s="16" t="s">
        <v>101</v>
      </c>
      <c r="D167" s="1" t="s">
        <v>225</v>
      </c>
      <c r="E167" s="58">
        <v>177793.05</v>
      </c>
      <c r="F167" s="55"/>
      <c r="G167" s="55"/>
      <c r="H167" s="55"/>
      <c r="I167" s="55"/>
      <c r="J167" s="55"/>
      <c r="K167" s="55"/>
      <c r="L167" s="67">
        <v>177793.05</v>
      </c>
      <c r="M167" s="67">
        <f t="shared" si="53"/>
        <v>100</v>
      </c>
    </row>
    <row r="168" spans="1:13" ht="19.5" customHeight="1" outlineLevel="1">
      <c r="A168" s="40"/>
      <c r="B168" s="41" t="s">
        <v>188</v>
      </c>
      <c r="C168" s="16" t="s">
        <v>101</v>
      </c>
      <c r="D168" s="16" t="s">
        <v>41</v>
      </c>
      <c r="E168" s="58">
        <v>9899397.29</v>
      </c>
      <c r="F168" s="55"/>
      <c r="G168" s="55"/>
      <c r="H168" s="55"/>
      <c r="I168" s="55"/>
      <c r="J168" s="55"/>
      <c r="K168" s="55"/>
      <c r="L168" s="67">
        <v>9899275.97</v>
      </c>
      <c r="M168" s="67">
        <f t="shared" si="53"/>
        <v>99.9987744708446</v>
      </c>
    </row>
    <row r="169" spans="1:13" ht="41.25" customHeight="1" outlineLevel="1">
      <c r="A169" s="40"/>
      <c r="B169" s="44" t="s">
        <v>189</v>
      </c>
      <c r="C169" s="16" t="s">
        <v>101</v>
      </c>
      <c r="D169" s="16" t="s">
        <v>51</v>
      </c>
      <c r="E169" s="58">
        <v>5224000</v>
      </c>
      <c r="F169" s="55"/>
      <c r="G169" s="55"/>
      <c r="H169" s="55"/>
      <c r="I169" s="55"/>
      <c r="J169" s="55"/>
      <c r="K169" s="55"/>
      <c r="L169" s="67">
        <v>3200333</v>
      </c>
      <c r="M169" s="67">
        <f t="shared" si="53"/>
        <v>61.26211715160797</v>
      </c>
    </row>
    <row r="170" spans="1:13" ht="31.5" customHeight="1">
      <c r="A170" s="36">
        <v>10</v>
      </c>
      <c r="B170" s="24" t="s">
        <v>87</v>
      </c>
      <c r="C170" s="18" t="s">
        <v>100</v>
      </c>
      <c r="D170" s="18" t="s">
        <v>63</v>
      </c>
      <c r="E170" s="61">
        <f>E171+E178+E176</f>
        <v>3570270</v>
      </c>
      <c r="F170" s="61">
        <f aca="true" t="shared" si="65" ref="F170:L170">F171+F178+F176</f>
        <v>0</v>
      </c>
      <c r="G170" s="61">
        <f t="shared" si="65"/>
        <v>0</v>
      </c>
      <c r="H170" s="61">
        <f t="shared" si="65"/>
        <v>0</v>
      </c>
      <c r="I170" s="61">
        <f t="shared" si="65"/>
        <v>0</v>
      </c>
      <c r="J170" s="61">
        <f t="shared" si="65"/>
        <v>0</v>
      </c>
      <c r="K170" s="61">
        <f t="shared" si="65"/>
        <v>0</v>
      </c>
      <c r="L170" s="61">
        <f t="shared" si="65"/>
        <v>2765729.54</v>
      </c>
      <c r="M170" s="68">
        <f t="shared" si="53"/>
        <v>77.4655569466735</v>
      </c>
    </row>
    <row r="171" spans="1:13" ht="37.5" customHeight="1" outlineLevel="1">
      <c r="A171" s="38" t="s">
        <v>163</v>
      </c>
      <c r="B171" s="6" t="s">
        <v>64</v>
      </c>
      <c r="C171" s="16" t="s">
        <v>100</v>
      </c>
      <c r="D171" s="16" t="s">
        <v>66</v>
      </c>
      <c r="E171" s="58">
        <f>E172</f>
        <v>750600</v>
      </c>
      <c r="F171" s="58">
        <f aca="true" t="shared" si="66" ref="F171:L171">F172</f>
        <v>0</v>
      </c>
      <c r="G171" s="58">
        <f t="shared" si="66"/>
        <v>0</v>
      </c>
      <c r="H171" s="58">
        <f t="shared" si="66"/>
        <v>0</v>
      </c>
      <c r="I171" s="58">
        <f t="shared" si="66"/>
        <v>0</v>
      </c>
      <c r="J171" s="58">
        <f t="shared" si="66"/>
        <v>0</v>
      </c>
      <c r="K171" s="58">
        <f t="shared" si="66"/>
        <v>0</v>
      </c>
      <c r="L171" s="58">
        <f t="shared" si="66"/>
        <v>721071.6499999999</v>
      </c>
      <c r="M171" s="67">
        <f t="shared" si="53"/>
        <v>96.06603383959498</v>
      </c>
    </row>
    <row r="172" spans="1:13" ht="41.25" customHeight="1" outlineLevel="1">
      <c r="A172" s="33" t="s">
        <v>164</v>
      </c>
      <c r="B172" s="26" t="s">
        <v>190</v>
      </c>
      <c r="C172" s="15" t="s">
        <v>100</v>
      </c>
      <c r="D172" s="25" t="s">
        <v>191</v>
      </c>
      <c r="E172" s="60">
        <f>E173+E174+E175</f>
        <v>750600</v>
      </c>
      <c r="F172" s="60">
        <f aca="true" t="shared" si="67" ref="F172:L172">F173+F174+F175</f>
        <v>0</v>
      </c>
      <c r="G172" s="60">
        <f t="shared" si="67"/>
        <v>0</v>
      </c>
      <c r="H172" s="60">
        <f t="shared" si="67"/>
        <v>0</v>
      </c>
      <c r="I172" s="60">
        <f t="shared" si="67"/>
        <v>0</v>
      </c>
      <c r="J172" s="60">
        <f t="shared" si="67"/>
        <v>0</v>
      </c>
      <c r="K172" s="60">
        <f t="shared" si="67"/>
        <v>0</v>
      </c>
      <c r="L172" s="60">
        <f t="shared" si="67"/>
        <v>721071.6499999999</v>
      </c>
      <c r="M172" s="69">
        <f t="shared" si="53"/>
        <v>96.06603383959498</v>
      </c>
    </row>
    <row r="173" spans="1:13" ht="37.5" customHeight="1" outlineLevel="1">
      <c r="A173" s="40"/>
      <c r="B173" s="6" t="s">
        <v>65</v>
      </c>
      <c r="C173" s="16" t="s">
        <v>100</v>
      </c>
      <c r="D173" s="16" t="s">
        <v>67</v>
      </c>
      <c r="E173" s="58">
        <v>116300</v>
      </c>
      <c r="F173" s="55"/>
      <c r="G173" s="55"/>
      <c r="H173" s="55"/>
      <c r="I173" s="55"/>
      <c r="J173" s="55"/>
      <c r="K173" s="55"/>
      <c r="L173" s="67">
        <v>90227.24</v>
      </c>
      <c r="M173" s="67">
        <f t="shared" si="53"/>
        <v>77.58146173688736</v>
      </c>
    </row>
    <row r="174" spans="1:13" ht="14.25" customHeight="1" outlineLevel="1">
      <c r="A174" s="40"/>
      <c r="B174" s="6" t="s">
        <v>192</v>
      </c>
      <c r="C174" s="16" t="s">
        <v>100</v>
      </c>
      <c r="D174" s="16" t="s">
        <v>85</v>
      </c>
      <c r="E174" s="58">
        <v>545900</v>
      </c>
      <c r="F174" s="55"/>
      <c r="G174" s="55"/>
      <c r="H174" s="55"/>
      <c r="I174" s="55"/>
      <c r="J174" s="55"/>
      <c r="K174" s="55"/>
      <c r="L174" s="67">
        <v>542514.7</v>
      </c>
      <c r="M174" s="67">
        <f t="shared" si="53"/>
        <v>99.37986810771203</v>
      </c>
    </row>
    <row r="175" spans="1:13" ht="26.25" customHeight="1" outlineLevel="1">
      <c r="A175" s="40"/>
      <c r="B175" s="7" t="s">
        <v>89</v>
      </c>
      <c r="C175" s="16" t="s">
        <v>100</v>
      </c>
      <c r="D175" s="3" t="s">
        <v>322</v>
      </c>
      <c r="E175" s="58">
        <v>88400</v>
      </c>
      <c r="F175" s="55"/>
      <c r="G175" s="55"/>
      <c r="H175" s="55"/>
      <c r="I175" s="55"/>
      <c r="J175" s="55"/>
      <c r="K175" s="55"/>
      <c r="L175" s="67">
        <v>88329.71</v>
      </c>
      <c r="M175" s="67">
        <f t="shared" si="53"/>
        <v>99.92048642533938</v>
      </c>
    </row>
    <row r="176" spans="1:13" ht="35.25" customHeight="1" outlineLevel="1">
      <c r="A176" s="38" t="s">
        <v>171</v>
      </c>
      <c r="B176" s="6" t="s">
        <v>275</v>
      </c>
      <c r="C176" s="16" t="s">
        <v>100</v>
      </c>
      <c r="D176" s="16" t="s">
        <v>276</v>
      </c>
      <c r="E176" s="58">
        <f>E177</f>
        <v>2384870</v>
      </c>
      <c r="F176" s="58">
        <f aca="true" t="shared" si="68" ref="F176:L176">F177</f>
        <v>0</v>
      </c>
      <c r="G176" s="58">
        <f t="shared" si="68"/>
        <v>0</v>
      </c>
      <c r="H176" s="58">
        <f t="shared" si="68"/>
        <v>0</v>
      </c>
      <c r="I176" s="58">
        <f t="shared" si="68"/>
        <v>0</v>
      </c>
      <c r="J176" s="58">
        <f t="shared" si="68"/>
        <v>0</v>
      </c>
      <c r="K176" s="58">
        <f t="shared" si="68"/>
        <v>0</v>
      </c>
      <c r="L176" s="58">
        <f t="shared" si="68"/>
        <v>1610000</v>
      </c>
      <c r="M176" s="67">
        <f t="shared" si="53"/>
        <v>67.50892082168001</v>
      </c>
    </row>
    <row r="177" spans="1:13" ht="21.75" customHeight="1" outlineLevel="1">
      <c r="A177" s="40"/>
      <c r="B177" s="6" t="s">
        <v>277</v>
      </c>
      <c r="C177" s="16" t="s">
        <v>100</v>
      </c>
      <c r="D177" s="3" t="s">
        <v>278</v>
      </c>
      <c r="E177" s="58">
        <v>2384870</v>
      </c>
      <c r="F177" s="55"/>
      <c r="G177" s="55"/>
      <c r="H177" s="55"/>
      <c r="I177" s="55"/>
      <c r="J177" s="55"/>
      <c r="K177" s="55"/>
      <c r="L177" s="67">
        <v>1610000</v>
      </c>
      <c r="M177" s="67">
        <f t="shared" si="53"/>
        <v>67.50892082168001</v>
      </c>
    </row>
    <row r="178" spans="1:13" ht="37.5" customHeight="1" outlineLevel="1">
      <c r="A178" s="38" t="s">
        <v>178</v>
      </c>
      <c r="B178" s="6" t="s">
        <v>193</v>
      </c>
      <c r="C178" s="16" t="s">
        <v>100</v>
      </c>
      <c r="D178" s="16" t="s">
        <v>82</v>
      </c>
      <c r="E178" s="58">
        <f>E180+E179</f>
        <v>434800</v>
      </c>
      <c r="F178" s="58">
        <f aca="true" t="shared" si="69" ref="F178:L178">F180+F179</f>
        <v>0</v>
      </c>
      <c r="G178" s="58">
        <f t="shared" si="69"/>
        <v>0</v>
      </c>
      <c r="H178" s="58">
        <f t="shared" si="69"/>
        <v>0</v>
      </c>
      <c r="I178" s="58">
        <f t="shared" si="69"/>
        <v>0</v>
      </c>
      <c r="J178" s="58">
        <f t="shared" si="69"/>
        <v>0</v>
      </c>
      <c r="K178" s="58">
        <f t="shared" si="69"/>
        <v>0</v>
      </c>
      <c r="L178" s="58">
        <f t="shared" si="69"/>
        <v>434657.89</v>
      </c>
      <c r="M178" s="67">
        <f t="shared" si="53"/>
        <v>99.96731600735971</v>
      </c>
    </row>
    <row r="179" spans="1:13" ht="19.5" customHeight="1" outlineLevel="1">
      <c r="A179" s="33"/>
      <c r="B179" s="6" t="s">
        <v>90</v>
      </c>
      <c r="C179" s="16" t="s">
        <v>100</v>
      </c>
      <c r="D179" s="16" t="s">
        <v>91</v>
      </c>
      <c r="E179" s="58">
        <v>123900</v>
      </c>
      <c r="F179" s="55"/>
      <c r="G179" s="55"/>
      <c r="H179" s="55"/>
      <c r="I179" s="55"/>
      <c r="J179" s="55"/>
      <c r="K179" s="55"/>
      <c r="L179" s="67">
        <v>123838.55</v>
      </c>
      <c r="M179" s="67">
        <f t="shared" si="53"/>
        <v>99.95040355125101</v>
      </c>
    </row>
    <row r="180" spans="1:13" ht="24" customHeight="1" outlineLevel="1">
      <c r="A180" s="40"/>
      <c r="B180" s="6" t="s">
        <v>194</v>
      </c>
      <c r="C180" s="16" t="s">
        <v>100</v>
      </c>
      <c r="D180" s="16" t="s">
        <v>68</v>
      </c>
      <c r="E180" s="58">
        <v>310900</v>
      </c>
      <c r="F180" s="55"/>
      <c r="G180" s="55"/>
      <c r="H180" s="55"/>
      <c r="I180" s="55"/>
      <c r="J180" s="55"/>
      <c r="K180" s="55"/>
      <c r="L180" s="67">
        <v>310819.34</v>
      </c>
      <c r="M180" s="67">
        <f t="shared" si="53"/>
        <v>99.97405596654873</v>
      </c>
    </row>
    <row r="181" spans="1:13" ht="47.25" customHeight="1" outlineLevel="1">
      <c r="A181" s="36">
        <v>11</v>
      </c>
      <c r="B181" s="30" t="s">
        <v>92</v>
      </c>
      <c r="C181" s="18" t="s">
        <v>100</v>
      </c>
      <c r="D181" s="18" t="s">
        <v>93</v>
      </c>
      <c r="E181" s="61">
        <f>E182</f>
        <v>1441700</v>
      </c>
      <c r="F181" s="61">
        <f aca="true" t="shared" si="70" ref="F181:L182">F182</f>
        <v>0</v>
      </c>
      <c r="G181" s="61">
        <f t="shared" si="70"/>
        <v>0</v>
      </c>
      <c r="H181" s="61">
        <f t="shared" si="70"/>
        <v>0</v>
      </c>
      <c r="I181" s="61">
        <f t="shared" si="70"/>
        <v>0</v>
      </c>
      <c r="J181" s="61">
        <f t="shared" si="70"/>
        <v>0</v>
      </c>
      <c r="K181" s="61">
        <f t="shared" si="70"/>
        <v>0</v>
      </c>
      <c r="L181" s="61">
        <f t="shared" si="70"/>
        <v>1441666</v>
      </c>
      <c r="M181" s="68">
        <f t="shared" si="53"/>
        <v>99.9976416730249</v>
      </c>
    </row>
    <row r="182" spans="1:13" ht="45.75" customHeight="1" outlineLevel="1">
      <c r="A182" s="38" t="s">
        <v>369</v>
      </c>
      <c r="B182" s="4" t="s">
        <v>94</v>
      </c>
      <c r="C182" s="16" t="s">
        <v>100</v>
      </c>
      <c r="D182" s="16" t="s">
        <v>95</v>
      </c>
      <c r="E182" s="58">
        <f>E183</f>
        <v>1441700</v>
      </c>
      <c r="F182" s="58">
        <f t="shared" si="70"/>
        <v>0</v>
      </c>
      <c r="G182" s="58">
        <f t="shared" si="70"/>
        <v>0</v>
      </c>
      <c r="H182" s="58">
        <f t="shared" si="70"/>
        <v>0</v>
      </c>
      <c r="I182" s="58">
        <f t="shared" si="70"/>
        <v>0</v>
      </c>
      <c r="J182" s="58">
        <f t="shared" si="70"/>
        <v>0</v>
      </c>
      <c r="K182" s="58">
        <f t="shared" si="70"/>
        <v>0</v>
      </c>
      <c r="L182" s="58">
        <f t="shared" si="70"/>
        <v>1441666</v>
      </c>
      <c r="M182" s="67">
        <f t="shared" si="53"/>
        <v>99.9976416730249</v>
      </c>
    </row>
    <row r="183" spans="1:13" ht="26.25" customHeight="1" outlineLevel="1">
      <c r="A183" s="40"/>
      <c r="B183" s="9" t="s">
        <v>10</v>
      </c>
      <c r="C183" s="16" t="s">
        <v>100</v>
      </c>
      <c r="D183" s="16" t="s">
        <v>96</v>
      </c>
      <c r="E183" s="58">
        <v>1441700</v>
      </c>
      <c r="F183" s="55"/>
      <c r="G183" s="55"/>
      <c r="H183" s="55"/>
      <c r="I183" s="55"/>
      <c r="J183" s="55"/>
      <c r="K183" s="55"/>
      <c r="L183" s="67">
        <v>1441666</v>
      </c>
      <c r="M183" s="67">
        <f t="shared" si="53"/>
        <v>99.9976416730249</v>
      </c>
    </row>
    <row r="184" spans="1:13" s="57" customFormat="1" ht="15.75">
      <c r="A184" s="45"/>
      <c r="B184" s="27" t="s">
        <v>9</v>
      </c>
      <c r="C184" s="28"/>
      <c r="D184" s="28"/>
      <c r="E184" s="63">
        <f>E10+E33+E39+E60+E67+E120+E170+E181+E23+E30+E26</f>
        <v>486723539.2700001</v>
      </c>
      <c r="F184" s="63">
        <f aca="true" t="shared" si="71" ref="F184:L184">F10+F33+F39+F60+F67+F120+F170+F181+F23+F30+F26</f>
        <v>0</v>
      </c>
      <c r="G184" s="63">
        <f t="shared" si="71"/>
        <v>0</v>
      </c>
      <c r="H184" s="63">
        <f t="shared" si="71"/>
        <v>0</v>
      </c>
      <c r="I184" s="63">
        <f t="shared" si="71"/>
        <v>0</v>
      </c>
      <c r="J184" s="63">
        <f t="shared" si="71"/>
        <v>0</v>
      </c>
      <c r="K184" s="63">
        <f t="shared" si="71"/>
        <v>0</v>
      </c>
      <c r="L184" s="66">
        <f t="shared" si="71"/>
        <v>447481005.56</v>
      </c>
      <c r="M184" s="68">
        <f t="shared" si="53"/>
        <v>91.93740788274654</v>
      </c>
    </row>
  </sheetData>
  <sheetProtection/>
  <autoFilter ref="A9:K184"/>
  <mergeCells count="6">
    <mergeCell ref="L1:M1"/>
    <mergeCell ref="B2:M2"/>
    <mergeCell ref="B7:E7"/>
    <mergeCell ref="D1:E1"/>
    <mergeCell ref="L3:M3"/>
    <mergeCell ref="B6:M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2020-04-15T04:29:24Z</cp:lastPrinted>
  <dcterms:created xsi:type="dcterms:W3CDTF">2019-09-03T07:06:21Z</dcterms:created>
  <dcterms:modified xsi:type="dcterms:W3CDTF">2020-05-12T01:04:24Z</dcterms:modified>
  <cp:category/>
  <cp:version/>
  <cp:contentType/>
  <cp:contentStatus/>
</cp:coreProperties>
</file>